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las\Archivos\"/>
    </mc:Choice>
  </mc:AlternateContent>
  <bookViews>
    <workbookView xWindow="120" yWindow="150" windowWidth="15255" windowHeight="7935" tabRatio="322"/>
  </bookViews>
  <sheets>
    <sheet name="Cartera de servicios" sheetId="1" r:id="rId1"/>
  </sheets>
  <calcPr calcId="152511"/>
</workbook>
</file>

<file path=xl/calcChain.xml><?xml version="1.0" encoding="utf-8"?>
<calcChain xmlns="http://schemas.openxmlformats.org/spreadsheetml/2006/main">
  <c r="Z38" i="1" l="1"/>
  <c r="R38" i="1"/>
  <c r="P38" i="1"/>
  <c r="AM37" i="1"/>
  <c r="Z37" i="1"/>
  <c r="P37" i="1"/>
  <c r="AA35" i="1"/>
  <c r="Z35" i="1"/>
  <c r="Y35" i="1"/>
  <c r="S35" i="1"/>
  <c r="P35" i="1"/>
  <c r="AM34" i="1"/>
  <c r="AA34" i="1"/>
  <c r="Z34" i="1"/>
  <c r="Y34" i="1"/>
  <c r="S34" i="1"/>
  <c r="R34" i="1"/>
  <c r="Q34" i="1"/>
  <c r="P34" i="1"/>
  <c r="AL33" i="1"/>
  <c r="AD33" i="1"/>
  <c r="AA33" i="1"/>
  <c r="Z33" i="1"/>
  <c r="Y33" i="1"/>
  <c r="S33" i="1"/>
  <c r="Z31" i="1"/>
  <c r="Z30" i="1"/>
  <c r="AM29" i="1"/>
  <c r="AL29" i="1"/>
  <c r="AA29" i="1"/>
  <c r="Z29" i="1"/>
  <c r="Y29" i="1"/>
  <c r="S29" i="1"/>
  <c r="R29" i="1"/>
  <c r="AA28" i="1"/>
  <c r="Z28" i="1"/>
  <c r="S28" i="1"/>
  <c r="Q28" i="1"/>
  <c r="P28" i="1"/>
  <c r="AL27" i="1"/>
  <c r="AK27" i="1"/>
  <c r="AJ27" i="1"/>
  <c r="AI27" i="1"/>
  <c r="Z27" i="1"/>
  <c r="Y27" i="1"/>
  <c r="S27" i="1"/>
  <c r="R27" i="1"/>
  <c r="Q27" i="1"/>
  <c r="P27" i="1"/>
</calcChain>
</file>

<file path=xl/comments1.xml><?xml version="1.0" encoding="utf-8"?>
<comments xmlns="http://schemas.openxmlformats.org/spreadsheetml/2006/main">
  <authors>
    <author>MARCELO OLAIZ</author>
    <author>Area Sanitaria Lavalle</author>
    <author>ooo</author>
  </authors>
  <commentList>
    <comment ref="Q56" authorId="0" shapeId="0">
      <text>
        <r>
          <rPr>
            <sz val="8"/>
            <color indexed="81"/>
            <rFont val="Tahoma"/>
            <family val="2"/>
          </rPr>
          <t xml:space="preserve">Dra Leiva
</t>
        </r>
      </text>
    </comment>
    <comment ref="T57" authorId="0" shapeId="0">
      <text>
        <r>
          <rPr>
            <sz val="8"/>
            <color indexed="81"/>
            <rFont val="Tahoma"/>
            <family val="2"/>
          </rPr>
          <t xml:space="preserve">Dr. Straniero
</t>
        </r>
      </text>
    </comment>
    <comment ref="P65" authorId="0" shapeId="0">
      <text>
        <r>
          <rPr>
            <sz val="8"/>
            <color indexed="81"/>
            <rFont val="Tahoma"/>
            <family val="2"/>
          </rPr>
          <t xml:space="preserve">Dr. Rivera Maximiliano
</t>
        </r>
      </text>
    </comment>
    <comment ref="Q77" authorId="0" shapeId="0">
      <text>
        <r>
          <rPr>
            <sz val="8"/>
            <color indexed="81"/>
            <rFont val="Tahoma"/>
            <family val="2"/>
          </rPr>
          <t xml:space="preserve">Dra. Sarcillo
</t>
        </r>
      </text>
    </comment>
    <comment ref="Q78" authorId="0" shapeId="0">
      <text>
        <r>
          <rPr>
            <sz val="8"/>
            <color indexed="81"/>
            <rFont val="Tahoma"/>
            <family val="2"/>
          </rPr>
          <t xml:space="preserve">Dra. Sarcillo
</t>
        </r>
      </text>
    </comment>
    <comment ref="R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DR. MARTINEZ JOSE (ECOGRAFIAS)
LIC. CEPEDAL LAURA
</t>
        </r>
      </text>
    </comment>
    <comment ref="Y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DRA.RETAMAL MARIELA</t>
        </r>
      </text>
    </comment>
    <comment ref="Z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CACERES CARINA
PEDERNERA CARLA 
GIMENEZ MIRIAM</t>
        </r>
      </text>
    </comment>
    <comment ref="AA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MACACARO MIRIAM
MABEL OVIEDO CAMBIO FUNCIONES( AG SANITARIO CAVADITO)</t>
        </r>
      </text>
    </comment>
    <comment ref="AB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LIC. JOSE LUIS LAURA
(COMUNITARIO)</t>
        </r>
      </text>
    </comment>
    <comment ref="AC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LIC. HERRERA CARINA (COMUNITARIO)</t>
        </r>
      </text>
    </comment>
    <comment ref="AD80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MARQUEZ IGNACIO (COMUNITARIO)</t>
        </r>
      </text>
    </comment>
    <comment ref="R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BARROS NORMA( OBSTETRA)
DR. MARTINEZ (ECOGRAFIA)
</t>
        </r>
      </text>
    </comment>
    <comment ref="T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STRANIERO MARCELO (COMUNITARIO)</t>
        </r>
      </text>
    </comment>
    <comment ref="Y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DR.MUÑOZ JAIRO</t>
        </r>
      </text>
    </comment>
    <comment ref="Z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BOLFAR OMAR
SORIA YOHANA</t>
        </r>
      </text>
    </comment>
    <comment ref="AB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LIC. JOSE LUIS LAURA
(COMUNITARIO)</t>
        </r>
      </text>
    </comment>
    <comment ref="AD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LIC. CABRILLANA
(COMUNITARIO)
</t>
        </r>
      </text>
    </comment>
    <comment ref="AM81" authorId="1" shapeId="0">
      <text>
        <r>
          <rPr>
            <b/>
            <sz val="8"/>
            <color indexed="81"/>
            <rFont val="Tahoma"/>
            <family val="2"/>
          </rPr>
          <t>Area Sanitaria Lavalle:</t>
        </r>
        <r>
          <rPr>
            <sz val="8"/>
            <color indexed="81"/>
            <rFont val="Tahoma"/>
            <family val="2"/>
          </rPr>
          <t xml:space="preserve">
GARCIA LUIS</t>
        </r>
      </text>
    </comment>
    <comment ref="O338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8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38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38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38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38" authorId="2" shapeId="0">
      <text>
        <r>
          <rPr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</text>
    </comment>
    <comment ref="O339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9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8 hs cada 30 días en equipo EPAS</t>
        </r>
      </text>
    </comment>
    <comment ref="Q339" authorId="2" shapeId="0">
      <text>
        <r>
          <rPr>
            <b/>
            <sz val="8"/>
            <color indexed="81"/>
            <rFont val="Tahoma"/>
            <family val="2"/>
          </rPr>
          <t xml:space="preserve">8 hs cada 15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39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39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39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8 hs cada 30 días en equipo EPAS</t>
        </r>
      </text>
    </comment>
    <comment ref="Z339" authorId="2" shapeId="0">
      <text>
        <r>
          <rPr>
            <b/>
            <sz val="8"/>
            <color indexed="81"/>
            <rFont val="Tahoma"/>
            <family val="2"/>
          </rPr>
          <t>DISPONIBILIDAD LAS 24 HS. POR ATENCIÓN DEMANDA ESPONTÁNEA.
24 HS X 7 DÍAS= 168 HS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0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0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8 hs cada 30 días en equipo EPAS</t>
        </r>
      </text>
    </comment>
    <comment ref="R340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40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0" authorId="2" shapeId="0">
      <text>
        <r>
          <rPr>
            <b/>
            <sz val="8"/>
            <color indexed="81"/>
            <rFont val="Tahoma"/>
            <family val="2"/>
          </rPr>
          <t>8 hs cada 30 días en equipo ESI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8 hs cada 30 días en equipo EPAS</t>
        </r>
      </text>
    </comment>
    <comment ref="Z340" authorId="2" shapeId="0">
      <text>
        <r>
          <rPr>
            <b/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1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1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41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41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1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41" authorId="2" shapeId="0">
      <text>
        <r>
          <rPr>
            <b/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3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3" authorId="2" shapeId="0">
      <text>
        <r>
          <rPr>
            <b/>
            <sz val="8"/>
            <color indexed="81"/>
            <rFont val="Tahoma"/>
            <family val="2"/>
          </rPr>
          <t>4hs cada 15 días equipo EPAS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3" authorId="2" shapeId="0">
      <text>
        <r>
          <rPr>
            <b/>
            <sz val="8"/>
            <color indexed="81"/>
            <rFont val="Tahoma"/>
            <family val="2"/>
          </rPr>
          <t>4hs cada 15 días equipo EPAS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43" authorId="2" shapeId="0">
      <text>
        <r>
          <rPr>
            <b/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4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4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44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44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4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5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5" authorId="2" shapeId="0">
      <text>
        <r>
          <rPr>
            <b/>
            <sz val="8"/>
            <color indexed="81"/>
            <rFont val="Tahoma"/>
            <family val="2"/>
          </rPr>
          <t>4hs cada 15 días equipo EPAS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5" authorId="2" shapeId="0">
      <text>
        <r>
          <rPr>
            <b/>
            <sz val="8"/>
            <color indexed="81"/>
            <rFont val="Tahoma"/>
            <family val="2"/>
          </rPr>
          <t>4hs cada 15 días equipo EPAS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45" authorId="2" shapeId="0">
      <text>
        <r>
          <rPr>
            <b/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6" authorId="2" shapeId="0">
      <text>
        <r>
          <rPr>
            <b/>
            <sz val="8"/>
            <color indexed="81"/>
            <rFont val="Tahoma"/>
            <family val="2"/>
          </rPr>
          <t>Disponibilidad demanda espontánea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6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46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46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6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46" authorId="2" shapeId="0">
      <text>
        <r>
          <rPr>
            <b/>
            <sz val="8"/>
            <color indexed="81"/>
            <rFont val="Tahoma"/>
            <family val="2"/>
          </rPr>
          <t xml:space="preserve">DISPONIBILIDAD LAS 24 HS. POR ATENCIÓN DEMANDA ESPONTÁNEA.
24 HS X 7 DÍAS= 168 HS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8" authorId="2" shapeId="0">
      <text>
        <r>
          <rPr>
            <b/>
            <sz val="8"/>
            <color indexed="81"/>
            <rFont val="Tahoma"/>
            <family val="2"/>
          </rPr>
          <t>4 hs cada 30 días equipo EPAS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49" authorId="2" shapeId="0">
      <text>
        <r>
          <rPr>
            <b/>
            <sz val="8"/>
            <color indexed="81"/>
            <rFont val="Tahoma"/>
            <family val="2"/>
          </rPr>
          <t>SE TRATA DE UN AGENTE SANITARIO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9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49" authorId="2" shapeId="0">
      <text>
        <r>
          <rPr>
            <b/>
            <sz val="8"/>
            <color indexed="81"/>
            <rFont val="Tahoma"/>
            <family val="2"/>
          </rPr>
          <t>4 hs cada 30 días en equipo ESI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49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9" authorId="2" shapeId="0">
      <text>
        <r>
          <rPr>
            <b/>
            <sz val="8"/>
            <color indexed="81"/>
            <rFont val="Tahoma"/>
            <family val="2"/>
          </rPr>
          <t xml:space="preserve">4 hs cada 30 días en equipo ESI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<sst xmlns="http://schemas.openxmlformats.org/spreadsheetml/2006/main" count="3590" uniqueCount="1483">
  <si>
    <t>ID</t>
  </si>
  <si>
    <t>AREA</t>
  </si>
  <si>
    <t>TIPO</t>
  </si>
  <si>
    <t>NUM</t>
  </si>
  <si>
    <t>NOMBRE</t>
  </si>
  <si>
    <t>DOMICILIO</t>
  </si>
  <si>
    <t>TEL. O RADIO</t>
  </si>
  <si>
    <t>DISTRITO</t>
  </si>
  <si>
    <t>JURIDDICCION</t>
  </si>
  <si>
    <t>CATEGORIA</t>
  </si>
  <si>
    <t>DIST.DEL CABECERA</t>
  </si>
  <si>
    <t>ENCARGADO</t>
  </si>
  <si>
    <t>MOVILIDAD</t>
  </si>
  <si>
    <t>HORARIO</t>
  </si>
  <si>
    <t>Méd Clin</t>
  </si>
  <si>
    <t>MdF</t>
  </si>
  <si>
    <t>Gine</t>
  </si>
  <si>
    <t>Ped</t>
  </si>
  <si>
    <t>Card</t>
  </si>
  <si>
    <t>Oftal</t>
  </si>
  <si>
    <t>Derm</t>
  </si>
  <si>
    <t>Traum</t>
  </si>
  <si>
    <t>Eco</t>
  </si>
  <si>
    <t>Odont</t>
  </si>
  <si>
    <t>Enf</t>
  </si>
  <si>
    <t>Adm</t>
  </si>
  <si>
    <t>Nutri</t>
  </si>
  <si>
    <t>Tb Soc</t>
  </si>
  <si>
    <t>Psico</t>
  </si>
  <si>
    <t>Psiq</t>
  </si>
  <si>
    <t>ORL</t>
  </si>
  <si>
    <t>Fono</t>
  </si>
  <si>
    <t>Bioq</t>
  </si>
  <si>
    <t>Tec Lab</t>
  </si>
  <si>
    <t>Tec Farm</t>
  </si>
  <si>
    <t>Tec RX</t>
  </si>
  <si>
    <t>Serv Gral</t>
  </si>
  <si>
    <t>Ag Sanit</t>
  </si>
  <si>
    <t>Res MDF</t>
  </si>
  <si>
    <t>Obstet</t>
  </si>
  <si>
    <t>Total Ministerial</t>
  </si>
  <si>
    <t>Total Municipal</t>
  </si>
  <si>
    <t>Total General</t>
  </si>
  <si>
    <t>CAPITAL</t>
  </si>
  <si>
    <t>C.S.</t>
  </si>
  <si>
    <t>Bº San Martín</t>
  </si>
  <si>
    <t>Cordón del Plata S/n Bº San MartIn</t>
  </si>
  <si>
    <t>444-4792</t>
  </si>
  <si>
    <t>6º Seccion</t>
  </si>
  <si>
    <t>Ministerial</t>
  </si>
  <si>
    <t xml:space="preserve">C </t>
  </si>
  <si>
    <t>5 km</t>
  </si>
  <si>
    <t>Dr Carlos De Oto</t>
  </si>
  <si>
    <t>7 a 20</t>
  </si>
  <si>
    <t>San Antonio</t>
  </si>
  <si>
    <t>Videla Castillo 2944</t>
  </si>
  <si>
    <t>430-6890</t>
  </si>
  <si>
    <t>4º Seccion</t>
  </si>
  <si>
    <t>D</t>
  </si>
  <si>
    <t>Cabecera</t>
  </si>
  <si>
    <t>Dr Rodolfo Torre</t>
  </si>
  <si>
    <t>1 Utilitario</t>
  </si>
  <si>
    <t>GUAYMALLEN</t>
  </si>
  <si>
    <t>Pascual Lauriente</t>
  </si>
  <si>
    <t>Bra. de los Andes 6280 -R de la cruz</t>
  </si>
  <si>
    <t>R.DE LA CRUZ</t>
  </si>
  <si>
    <t>C</t>
  </si>
  <si>
    <t>DRA NORA BRAT</t>
  </si>
  <si>
    <t>7 A 20</t>
  </si>
  <si>
    <t>Bº Patron Santiago</t>
  </si>
  <si>
    <t>P.Castillo  5,900 -Bº Ptron Sgo.- Capilla del Rosario</t>
  </si>
  <si>
    <t>CAPILLA DEL ROSARIO</t>
  </si>
  <si>
    <t xml:space="preserve">B </t>
  </si>
  <si>
    <t>DRA. TERESA SEVALD</t>
  </si>
  <si>
    <t>7 A 19</t>
  </si>
  <si>
    <t>Andres Bacigalupo</t>
  </si>
  <si>
    <t>Ropolo 6430  - Buena Nueva</t>
  </si>
  <si>
    <t>BUENA NUEVA</t>
  </si>
  <si>
    <t>DR. ORLANDO MASERA</t>
  </si>
  <si>
    <t>Los Corralitos</t>
  </si>
  <si>
    <t>25 de mayo s/n  - Corralitos</t>
  </si>
  <si>
    <t>LOS CORRALITOS</t>
  </si>
  <si>
    <t>DRA. GRACIELA ORLANDI</t>
  </si>
  <si>
    <t>Nueva ciudad</t>
  </si>
  <si>
    <t>Pringles 2153 - San José</t>
  </si>
  <si>
    <t>SAN JOSE</t>
  </si>
  <si>
    <t>DR. JOSE SASO</t>
  </si>
  <si>
    <t>7  A 14</t>
  </si>
  <si>
    <t>Sta. Elvira</t>
  </si>
  <si>
    <t>Juan Diaz de Solis 565 - Dorrego</t>
  </si>
  <si>
    <t>DORREGO</t>
  </si>
  <si>
    <t>DR. SANTOS CATTAFI</t>
  </si>
  <si>
    <t>Bermejo</t>
  </si>
  <si>
    <t>Mathus Hoyos 2980 - Bermejo</t>
  </si>
  <si>
    <t>BERMEJO</t>
  </si>
  <si>
    <t>DR. RAMON MORENO</t>
  </si>
  <si>
    <t>Colonia Segovia</t>
  </si>
  <si>
    <t>COLONIA SEGOVIA</t>
  </si>
  <si>
    <t>DRA. GABRIELA MARIANI</t>
  </si>
  <si>
    <t>Pedro Molina</t>
  </si>
  <si>
    <t>Granad. De San Martin y Bolivia</t>
  </si>
  <si>
    <t>GRAL BELGRANO</t>
  </si>
  <si>
    <t>DR LUIS LOMBARDO</t>
  </si>
  <si>
    <t>Ejto. De los Andes</t>
  </si>
  <si>
    <t>cipoletti 750 - dorrego</t>
  </si>
  <si>
    <t>431-1918</t>
  </si>
  <si>
    <t>DRA. SUSANA GINESTAR</t>
  </si>
  <si>
    <t>Villa Nueva</t>
  </si>
  <si>
    <t>alpatacal y chile  - villa nueva</t>
  </si>
  <si>
    <t>VILLA NUEVA</t>
  </si>
  <si>
    <t>cabecera</t>
  </si>
  <si>
    <t>DRA ESTER SIMON</t>
  </si>
  <si>
    <t>Prof. Carbonari</t>
  </si>
  <si>
    <t>ascasubi y rio salado s/n - j. nazareno</t>
  </si>
  <si>
    <t>JESUS NAZARENO</t>
  </si>
  <si>
    <t>DRA. LAURA COMBA</t>
  </si>
  <si>
    <t>7 A 18</t>
  </si>
  <si>
    <t>Juan Foucault</t>
  </si>
  <si>
    <t>paladini 3130 - la primavera</t>
  </si>
  <si>
    <t>LA PRIMAVERA</t>
  </si>
  <si>
    <t>DR GABRIEL PEREZ CAFFE</t>
  </si>
  <si>
    <t>Josefina Oros</t>
  </si>
  <si>
    <t>pedro molina y araujo -v. nueva</t>
  </si>
  <si>
    <t>DRA. CECILIA MEMA</t>
  </si>
  <si>
    <t>8 A 15</t>
  </si>
  <si>
    <t>Bº Escorihuela</t>
  </si>
  <si>
    <t>canada y ee.uu. - r. de la cruz</t>
  </si>
  <si>
    <t>Bº ESCORIHUELA</t>
  </si>
  <si>
    <t>DRA. ISABEL ROSSI</t>
  </si>
  <si>
    <t>7 A 14</t>
  </si>
  <si>
    <t>Jesus Nazareno</t>
  </si>
  <si>
    <t>pedro goyena s/n.  - j. nazareno</t>
  </si>
  <si>
    <t>no posee</t>
  </si>
  <si>
    <t>Bº</t>
  </si>
  <si>
    <t>DR EDGARDO REDOLFI</t>
  </si>
  <si>
    <t>13 A 20</t>
  </si>
  <si>
    <t>Sra. de los Milagros</t>
  </si>
  <si>
    <t>loteo nebot mb l2 - ruta prov. 24 km. 16 - c. segovia</t>
  </si>
  <si>
    <t>A</t>
  </si>
  <si>
    <t>7 km.</t>
  </si>
  <si>
    <t>DRA PATRICIA CARRIZO</t>
  </si>
  <si>
    <t>8 A 14</t>
  </si>
  <si>
    <t>Bº Lihué</t>
  </si>
  <si>
    <t>P.Molina y Colon -S. José</t>
  </si>
  <si>
    <t>PEDRO MOLINA</t>
  </si>
  <si>
    <t>DR. RICARDO HERNANDEZ</t>
  </si>
  <si>
    <t>CIC</t>
  </si>
  <si>
    <t>Malv. Arg.</t>
  </si>
  <si>
    <t>Las Aguilas Mz A Lote 2  - Bº Paraguay</t>
  </si>
  <si>
    <t>Dra. Alejandra Cavagnaro</t>
  </si>
  <si>
    <t xml:space="preserve">San Cayetano </t>
  </si>
  <si>
    <t>tabanera 8621 - colonia segovia</t>
  </si>
  <si>
    <t>DRA SUSANA BONILLA</t>
  </si>
  <si>
    <t xml:space="preserve">Club Pedro Molina </t>
  </si>
  <si>
    <t>matienzo 2073 - p. molina</t>
  </si>
  <si>
    <t>DRA INES URRUTIGOITY</t>
  </si>
  <si>
    <t>Puente de Hierro</t>
  </si>
  <si>
    <t>Severo del Castillo y Carlos Gardel</t>
  </si>
  <si>
    <t>PUENTE DE HIERRO</t>
  </si>
  <si>
    <t>Municipal</t>
  </si>
  <si>
    <t>Dra. Alicia Paez</t>
  </si>
  <si>
    <t>24 hs</t>
  </si>
  <si>
    <t>LAS HERAS</t>
  </si>
  <si>
    <t>CS</t>
  </si>
  <si>
    <t>Carlos Evans</t>
  </si>
  <si>
    <t>Cornelio Moyano y Catamarca</t>
  </si>
  <si>
    <t>4487662 / 4483573</t>
  </si>
  <si>
    <t>Ciudad</t>
  </si>
  <si>
    <t>Dra. Cerroni, Maria Eugenia</t>
  </si>
  <si>
    <t>LU a Vi 7 a 20 / SA 7 a 12</t>
  </si>
  <si>
    <t>Sr. y Sra. ESPECHE</t>
  </si>
  <si>
    <t>Sucre 2274</t>
  </si>
  <si>
    <t>El plumerillo</t>
  </si>
  <si>
    <t>1Km</t>
  </si>
  <si>
    <t>Dr. Rodolfo Bernal</t>
  </si>
  <si>
    <t>.</t>
  </si>
  <si>
    <t>Bº 26 de Enero</t>
  </si>
  <si>
    <t>entre C.13 y 14 Bº26 de enero</t>
  </si>
  <si>
    <t>El resguardo</t>
  </si>
  <si>
    <t>6Km</t>
  </si>
  <si>
    <t>Lic. Elizabeth Figueroa</t>
  </si>
  <si>
    <t>El Borbollon</t>
  </si>
  <si>
    <t>San Ramon s/n</t>
  </si>
  <si>
    <t>El borbollon</t>
  </si>
  <si>
    <t>10Km</t>
  </si>
  <si>
    <t>Dr. Daniel Ianardi</t>
  </si>
  <si>
    <t>LU a Vi 7 a 16 / SA 7 a 12</t>
  </si>
  <si>
    <t>Nazareno Domizzi</t>
  </si>
  <si>
    <t>Calle El Pastal s/n</t>
  </si>
  <si>
    <t>15 2408013</t>
  </si>
  <si>
    <t>El Pastal</t>
  </si>
  <si>
    <t>13Km</t>
  </si>
  <si>
    <t>Enf. José L. Riga</t>
  </si>
  <si>
    <t>LU a Vi 7 a 14 / SA 7 a 12</t>
  </si>
  <si>
    <t>Polvaredas</t>
  </si>
  <si>
    <t>Ruta Int.Nº 7</t>
  </si>
  <si>
    <t>no</t>
  </si>
  <si>
    <t>Uspallata</t>
  </si>
  <si>
    <t>180Km</t>
  </si>
  <si>
    <t>RENUNCIO</t>
  </si>
  <si>
    <t xml:space="preserve">LU, Mi Vi 8 a 13 </t>
  </si>
  <si>
    <t>Monteavaro</t>
  </si>
  <si>
    <t>Chaco 1700 - Bº CIRSUB II</t>
  </si>
  <si>
    <t>El zapallar</t>
  </si>
  <si>
    <t>3Km</t>
  </si>
  <si>
    <t>Dra. Rosa Sutovsky</t>
  </si>
  <si>
    <t>Juan Minetti</t>
  </si>
  <si>
    <t>Brasil y Curie</t>
  </si>
  <si>
    <t>Capdevila</t>
  </si>
  <si>
    <t>7Km</t>
  </si>
  <si>
    <t>Dra. Teresita Caferatta</t>
  </si>
  <si>
    <t>LU a Vi 7 a 19 / SA 7 a 12</t>
  </si>
  <si>
    <t>Bº Municipal</t>
  </si>
  <si>
    <t>M 35 C 27 Bº Municipal</t>
  </si>
  <si>
    <t>444-4325</t>
  </si>
  <si>
    <t>El challao</t>
  </si>
  <si>
    <t>4Km</t>
  </si>
  <si>
    <t>Enf. Elizabeth Perez</t>
  </si>
  <si>
    <t>San Fco. De Asis</t>
  </si>
  <si>
    <t>Bº Democracia M H C12</t>
  </si>
  <si>
    <t>3km</t>
  </si>
  <si>
    <t>Dr. Gustavo Gomez</t>
  </si>
  <si>
    <t>San Miguel</t>
  </si>
  <si>
    <t>Galigniana s/n</t>
  </si>
  <si>
    <t>5Km</t>
  </si>
  <si>
    <t>Dra. CARES, Jeannette</t>
  </si>
  <si>
    <t>Bº Dorrego</t>
  </si>
  <si>
    <t>Dr. Guillermo Balbuena</t>
  </si>
  <si>
    <t>Posta</t>
  </si>
  <si>
    <t>Galarraga</t>
  </si>
  <si>
    <t>Lavalle s/n</t>
  </si>
  <si>
    <t>El Algarrobal</t>
  </si>
  <si>
    <t>12Km</t>
  </si>
  <si>
    <t>Dr. Jose Rivero</t>
  </si>
  <si>
    <t>Challao</t>
  </si>
  <si>
    <t>Avda.Champagnat s/n</t>
  </si>
  <si>
    <t>Dra. Leticia Vallejo</t>
  </si>
  <si>
    <t>LU Ju Vi 8 a 12 / SA 7 a 12</t>
  </si>
  <si>
    <t>Puente del Inca</t>
  </si>
  <si>
    <t>190 km.</t>
  </si>
  <si>
    <t>1 Ambulancia</t>
  </si>
  <si>
    <t>Lu a VI 10 A 17</t>
  </si>
  <si>
    <t>El Borbollón</t>
  </si>
  <si>
    <t>Ex-Posta Sanitaria Jorge Newbery</t>
  </si>
  <si>
    <t>El Plumerillo</t>
  </si>
  <si>
    <t>Dr René Favaloro</t>
  </si>
  <si>
    <t>Chiclana y Sarmiento</t>
  </si>
  <si>
    <t>448-4048</t>
  </si>
  <si>
    <t>Panquegua</t>
  </si>
  <si>
    <t>Dra Susana Vera</t>
  </si>
  <si>
    <t xml:space="preserve">LU a VI 7 a 14  </t>
  </si>
  <si>
    <t>Dr Ortiz Guevara</t>
  </si>
  <si>
    <t>Chile y Aguado</t>
  </si>
  <si>
    <t>447-0241</t>
  </si>
  <si>
    <t>Dr Pablo Divenedeto</t>
  </si>
  <si>
    <t>La Riojita</t>
  </si>
  <si>
    <t>Amigorena 54</t>
  </si>
  <si>
    <t>447-0240</t>
  </si>
  <si>
    <t>Dr Rubén Quiroga</t>
  </si>
  <si>
    <t>Antonio Huesped</t>
  </si>
  <si>
    <t>Sargento Cabral 1142</t>
  </si>
  <si>
    <t>437-4446</t>
  </si>
  <si>
    <t>Dr Daniel Gimenez</t>
  </si>
  <si>
    <t>Dr. Domingo Fúrfuri</t>
  </si>
  <si>
    <t>LAVALLE</t>
  </si>
  <si>
    <t>El Vergel</t>
  </si>
  <si>
    <t>Dorrego s/n</t>
  </si>
  <si>
    <t>RADIO</t>
  </si>
  <si>
    <t>Dra. Alvarez Julia</t>
  </si>
  <si>
    <t>Ma a Vi  8 a 12</t>
  </si>
  <si>
    <t>Tres de Mayo</t>
  </si>
  <si>
    <t>Ruta 36 s/n</t>
  </si>
  <si>
    <t>Dra. Rodriguez</t>
  </si>
  <si>
    <t>Lu a Sa 7 a 19</t>
  </si>
  <si>
    <t>San Francisco</t>
  </si>
  <si>
    <t>San Juan s/n</t>
  </si>
  <si>
    <t>Dr. Marucci Miguel</t>
  </si>
  <si>
    <t>Lu a Sa 7 a 14</t>
  </si>
  <si>
    <t>Costa de Araujo</t>
  </si>
  <si>
    <t>Dr. Moreno s/n</t>
  </si>
  <si>
    <t>(02634)494003</t>
  </si>
  <si>
    <t>Lic. Cecilia Salem</t>
  </si>
  <si>
    <t>Lu a Do 24 hsx</t>
  </si>
  <si>
    <t>Gustavo Andre</t>
  </si>
  <si>
    <t>Moyano s/n</t>
  </si>
  <si>
    <t>B</t>
  </si>
  <si>
    <t>Dr. Sicoli Alfredo</t>
  </si>
  <si>
    <t>Lu a Vi 7 a 14</t>
  </si>
  <si>
    <t>Jocolí</t>
  </si>
  <si>
    <t>Ruta 40 km 41</t>
  </si>
  <si>
    <t>Jocoli</t>
  </si>
  <si>
    <t>Lagunas del Rosario</t>
  </si>
  <si>
    <t>Todos los Martes</t>
  </si>
  <si>
    <t>San José</t>
  </si>
  <si>
    <t>San Jose s/n</t>
  </si>
  <si>
    <t>San Jose</t>
  </si>
  <si>
    <t>Todos los Viernes</t>
  </si>
  <si>
    <t>Ruta Altas cumbres 26 km al Este</t>
  </si>
  <si>
    <t>Dra. Osachez Stella</t>
  </si>
  <si>
    <t>10 días por 5 de descanso</t>
  </si>
  <si>
    <t xml:space="preserve"> El Retamo</t>
  </si>
  <si>
    <t>Ruta Altas cumbres 66km al Este</t>
  </si>
  <si>
    <t>Retamo</t>
  </si>
  <si>
    <t>Dr. Davicino Alberto</t>
  </si>
  <si>
    <t xml:space="preserve">10 dias por 5 de descanso </t>
  </si>
  <si>
    <t>Arroyito</t>
  </si>
  <si>
    <t>Ruta Altas Cumbres 105 km al Este</t>
  </si>
  <si>
    <t>Lagunitas</t>
  </si>
  <si>
    <t>Ruta Altas Cumbres 42 km al Oeste</t>
  </si>
  <si>
    <t>Dr Osachez Stella</t>
  </si>
  <si>
    <t xml:space="preserve"> </t>
  </si>
  <si>
    <t>Asunción</t>
  </si>
  <si>
    <t>Asuncion</t>
  </si>
  <si>
    <t>Dr. Dr. Sicoli Alfredo</t>
  </si>
  <si>
    <t>El Forzudo</t>
  </si>
  <si>
    <t>Ruta Altas Cumbres 85 km al Este</t>
  </si>
  <si>
    <t>Lotes Cavero</t>
  </si>
  <si>
    <t>Ruta 40 km 27</t>
  </si>
  <si>
    <t xml:space="preserve">Lotes cavero </t>
  </si>
  <si>
    <t>Dr. Isaguirre Lidia</t>
  </si>
  <si>
    <t>La Bajada</t>
  </si>
  <si>
    <t>Lamadrid s/n - La Bajada - Lavalle</t>
  </si>
  <si>
    <t>San Gabriel</t>
  </si>
  <si>
    <t>Ruta Altas Cumbres</t>
  </si>
  <si>
    <t>Dr. Victor Antonietti</t>
  </si>
  <si>
    <t>Colonia Italia</t>
  </si>
  <si>
    <t>Gral. Acha a 200 m de esc.Ignacio Moron</t>
  </si>
  <si>
    <t>Dr. Rosales Hector</t>
  </si>
  <si>
    <t xml:space="preserve"> La Pega</t>
  </si>
  <si>
    <t>Ruta 24 La Pega</t>
  </si>
  <si>
    <t>La Pega</t>
  </si>
  <si>
    <t>Dra. Lopez Silvia</t>
  </si>
  <si>
    <t>Andacollo</t>
  </si>
  <si>
    <t>Ruta 40 Km 37</t>
  </si>
  <si>
    <t>Dra. Torres Silvana</t>
  </si>
  <si>
    <t>Las Violetas</t>
  </si>
  <si>
    <t>Carril Montenegro a 500 m de esc. Maestros Mend</t>
  </si>
  <si>
    <t xml:space="preserve">Las Violetas </t>
  </si>
  <si>
    <t>Dr. Garces Jose</t>
  </si>
  <si>
    <t xml:space="preserve"> El Plumero</t>
  </si>
  <si>
    <t>Calle El Plumero y el Carmen B° Don Bosco</t>
  </si>
  <si>
    <t>El Plumero</t>
  </si>
  <si>
    <t>Dr. German Zingariello</t>
  </si>
  <si>
    <t>El Cavadito</t>
  </si>
  <si>
    <t>Ruta 142 a 200 m de Capilla San Judas Tadeo</t>
  </si>
  <si>
    <t>El Retiro</t>
  </si>
  <si>
    <t>Junto a la Escuela San Alfonso Tadeo</t>
  </si>
  <si>
    <t xml:space="preserve"> El Carmen</t>
  </si>
  <si>
    <t>Calle El Carmen s/n</t>
  </si>
  <si>
    <t>El Carmen</t>
  </si>
  <si>
    <t xml:space="preserve"> San Pedro</t>
  </si>
  <si>
    <t>Frente a Finca Cartellone Gustavo Andre</t>
  </si>
  <si>
    <t>San Pedro</t>
  </si>
  <si>
    <t>El Paramillo</t>
  </si>
  <si>
    <t>Calle Grosso s/n junto a esc. Jose A Díaz</t>
  </si>
  <si>
    <t>Dra. Cintia Castellino</t>
  </si>
  <si>
    <t>Los Medanos</t>
  </si>
  <si>
    <t>a 15 km del CAPS de San José</t>
  </si>
  <si>
    <t>Martes cada 15 Dias</t>
  </si>
  <si>
    <t>Alto con Retamo</t>
  </si>
  <si>
    <t>28 km del Ctro de Salud de S. José a 200 m del Puesto Reinoso Jofre</t>
  </si>
  <si>
    <t>La Josefa</t>
  </si>
  <si>
    <t>a 90 km CAPS el Retamo en esc. S. de la Patria</t>
  </si>
  <si>
    <t>Calle Guardia  - Costa de Araujo - Lavalle</t>
  </si>
  <si>
    <t>156-721866</t>
  </si>
  <si>
    <t>Dra. Diaz Maria Emilia</t>
  </si>
  <si>
    <t>Lu a Vi 8 a 18</t>
  </si>
  <si>
    <t>JOCOLI</t>
  </si>
  <si>
    <t>Ruta 40 km 42</t>
  </si>
  <si>
    <t>156-721769</t>
  </si>
  <si>
    <t>Moram Miriam</t>
  </si>
  <si>
    <t>G.CRUZ</t>
  </si>
  <si>
    <t>Los Glaciares</t>
  </si>
  <si>
    <t>Pablo Iglesias 3440</t>
  </si>
  <si>
    <t>427-1064</t>
  </si>
  <si>
    <t>Pte. Sarmiento</t>
  </si>
  <si>
    <t>6 km</t>
  </si>
  <si>
    <t>Dr Jorge Ghazoul</t>
  </si>
  <si>
    <t>7 a 18</t>
  </si>
  <si>
    <t>Bº Huarpes</t>
  </si>
  <si>
    <t>Soldado Baigorria - Bº Huarpes</t>
  </si>
  <si>
    <t>439-6429</t>
  </si>
  <si>
    <t>Las Tortugas</t>
  </si>
  <si>
    <t>DRA. MARISA ORAZI</t>
  </si>
  <si>
    <t>7 a 16</t>
  </si>
  <si>
    <t>Independencia 3</t>
  </si>
  <si>
    <t>431-5651</t>
  </si>
  <si>
    <t>4km</t>
  </si>
  <si>
    <t>Dr Carlos Rodriguez Medina</t>
  </si>
  <si>
    <t>8 a 18</t>
  </si>
  <si>
    <t>Dr.Juan Navarro</t>
  </si>
  <si>
    <t>Cervantes 2686</t>
  </si>
  <si>
    <t>439-1605</t>
  </si>
  <si>
    <t>3 km</t>
  </si>
  <si>
    <t>Dra Cecilia Maestri</t>
  </si>
  <si>
    <t>7 a 19</t>
  </si>
  <si>
    <t>Villa Jovita</t>
  </si>
  <si>
    <t>Renato Della Santa 1910</t>
  </si>
  <si>
    <t>427-0557</t>
  </si>
  <si>
    <t>Dra. Principiano Lucía</t>
  </si>
  <si>
    <t>7 a 17,30</t>
  </si>
  <si>
    <t>Dr. Aldo Dapás</t>
  </si>
  <si>
    <t>Colón 339</t>
  </si>
  <si>
    <t>422-0001</t>
  </si>
  <si>
    <t>DR. JORGE BOTTERON</t>
  </si>
  <si>
    <t>7 a 21</t>
  </si>
  <si>
    <t>Padre Contreras</t>
  </si>
  <si>
    <t>Las Orquideas 906 - Bº Soeva Norte</t>
  </si>
  <si>
    <t>452-0664</t>
  </si>
  <si>
    <t>DR. GUSTAVO DELGADO</t>
  </si>
  <si>
    <t>Dr.Ramón Carrillo</t>
  </si>
  <si>
    <t>Montes de Oca y Plumerillo 2420</t>
  </si>
  <si>
    <t>427-2294</t>
  </si>
  <si>
    <t>Villa Hipódromo</t>
  </si>
  <si>
    <t>2 km</t>
  </si>
  <si>
    <t>Dra.. Adriana Santilli</t>
  </si>
  <si>
    <t>Dr.Daniel Rebollo</t>
  </si>
  <si>
    <t>Bahía Aguirre - Bº La Gloria</t>
  </si>
  <si>
    <t>436-1596</t>
  </si>
  <si>
    <t>Dra Viviana Villarorel</t>
  </si>
  <si>
    <t>La Estanzuela</t>
  </si>
  <si>
    <t>Mz-12 C-2 / Bº Dolores Prats</t>
  </si>
  <si>
    <t>439-3862</t>
  </si>
  <si>
    <t>4,5 km</t>
  </si>
  <si>
    <t>DR. ESTABAN DIBARI</t>
  </si>
  <si>
    <t>Alicia M. de Justo</t>
  </si>
  <si>
    <t>Mz-J C-22 Calle Cabo San Pío</t>
  </si>
  <si>
    <t>452-1719</t>
  </si>
  <si>
    <t>Dra. Nancy Aravena</t>
  </si>
  <si>
    <t>8,30 a 17,30</t>
  </si>
  <si>
    <t>Bº Sarmiento</t>
  </si>
  <si>
    <t>Salvador Arias y Mar del Plata</t>
  </si>
  <si>
    <t>422-1741</t>
  </si>
  <si>
    <t>8 km</t>
  </si>
  <si>
    <t>Dra Mariana Demiqueli</t>
  </si>
  <si>
    <t>Soy y Sierra</t>
  </si>
  <si>
    <t>Dique Maure s/n Calle 2º Sombra</t>
  </si>
  <si>
    <t>428-5400</t>
  </si>
  <si>
    <t>9 km</t>
  </si>
  <si>
    <t>Dra Veronica Bulfon</t>
  </si>
  <si>
    <t>8,30 a15,30</t>
  </si>
  <si>
    <t>Avome</t>
  </si>
  <si>
    <t>Bº Fuchs</t>
  </si>
  <si>
    <t>Laguna de la Niña Encantada y Lago</t>
  </si>
  <si>
    <t>439-0640</t>
  </si>
  <si>
    <t>Benegas</t>
  </si>
  <si>
    <t>Dr Juan C. Mulet</t>
  </si>
  <si>
    <t>7,30 a 18</t>
  </si>
  <si>
    <t>Bº Foecit</t>
  </si>
  <si>
    <t>Las Chimbas s/n y Salvador Civit</t>
  </si>
  <si>
    <t>422-2060</t>
  </si>
  <si>
    <t>Dr Carlos Jofré</t>
  </si>
  <si>
    <t>LUJAN</t>
  </si>
  <si>
    <t>Carrodilla</t>
  </si>
  <si>
    <t>Kraus y Cutral-Co</t>
  </si>
  <si>
    <t>10 km</t>
  </si>
  <si>
    <t>Lic. Dina Burrieza</t>
  </si>
  <si>
    <t>LU a VI 7 a 18.30/ SA 7 a 12</t>
  </si>
  <si>
    <t>David Busana</t>
  </si>
  <si>
    <t>Serpa y Rep. Del Líbano</t>
  </si>
  <si>
    <t>4980709 / 4985928</t>
  </si>
  <si>
    <t>Dra. Maria E. Sibuet</t>
  </si>
  <si>
    <t>Continuo 24 hs</t>
  </si>
  <si>
    <t>Las Compuertas</t>
  </si>
  <si>
    <t>Saenz Peña 8801</t>
  </si>
  <si>
    <t>Las Compuetas</t>
  </si>
  <si>
    <t>Dra Tejada Gladys</t>
  </si>
  <si>
    <t>,</t>
  </si>
  <si>
    <t>LU a VI 7 a 14/ SA 7 a 12</t>
  </si>
  <si>
    <t>La Colonia</t>
  </si>
  <si>
    <t>Cobos S/n  Agrelo</t>
  </si>
  <si>
    <t>Agrelo</t>
  </si>
  <si>
    <t>15 km</t>
  </si>
  <si>
    <t>Dra Santamaría Florencia</t>
  </si>
  <si>
    <t>LU a VI 8a 13.30 / SA 9 a 12</t>
  </si>
  <si>
    <t>Potrerillos</t>
  </si>
  <si>
    <t>Ruta 7 km 69</t>
  </si>
  <si>
    <t>02624 -4482019</t>
  </si>
  <si>
    <t>52 km</t>
  </si>
  <si>
    <t>Dra. Eliana del Rio</t>
  </si>
  <si>
    <t>LU a VI 7 a 19 / sab y dom 24 hs.</t>
  </si>
  <si>
    <t>San Martín 8995</t>
  </si>
  <si>
    <t>11 km</t>
  </si>
  <si>
    <t>Lic. Fabiana Sabella</t>
  </si>
  <si>
    <t>LU a VI 7 a 20/ SA 7 a 12 S y D 8 a 20 guardia enfermeris</t>
  </si>
  <si>
    <t>Carrizal del Medio</t>
  </si>
  <si>
    <t>Ruta 16  km 20</t>
  </si>
  <si>
    <t>Carrizal</t>
  </si>
  <si>
    <t>33 km</t>
  </si>
  <si>
    <t>Dr Galbani Mariano</t>
  </si>
  <si>
    <t>LU a VI 7 a 14 / SA 7 a 12</t>
  </si>
  <si>
    <t>Carrizal de Abajo</t>
  </si>
  <si>
    <t>41 km</t>
  </si>
  <si>
    <t>Dr Puebla Dardo</t>
  </si>
  <si>
    <t>miercoles 7 a 14 / L, M, J y  Vi  7 a 16.00 ambulancia 24 hs.</t>
  </si>
  <si>
    <t>Chacras de Coria</t>
  </si>
  <si>
    <t>Italia 5600</t>
  </si>
  <si>
    <t>Chacras de coria</t>
  </si>
  <si>
    <t>Dra. Cristina Lopez</t>
  </si>
  <si>
    <t>LU a VI 7 a 19/ SA 7 a 12</t>
  </si>
  <si>
    <t>Ugarteche</t>
  </si>
  <si>
    <t>Ruta 15  km 37</t>
  </si>
  <si>
    <t>22 km</t>
  </si>
  <si>
    <t>Lic. Enf.. Rodolfo Flores</t>
  </si>
  <si>
    <t xml:space="preserve">LU a VI  7 a 19 G Enfer 24 hs dom. G Médica 8 a 20 </t>
  </si>
  <si>
    <t>Pedriel</t>
  </si>
  <si>
    <t>20 de junio 4120</t>
  </si>
  <si>
    <t>Perdriel</t>
  </si>
  <si>
    <t>Dr. Javier Alvares</t>
  </si>
  <si>
    <t>LU a VI 7 a 20 / SA 7 a 12</t>
  </si>
  <si>
    <t>Los Olivos</t>
  </si>
  <si>
    <t>Manuel A. Saenz 8253</t>
  </si>
  <si>
    <t>Dra. Lorena Cersosimo</t>
  </si>
  <si>
    <t>Los Alerces</t>
  </si>
  <si>
    <t>Isla de los Estados 1875</t>
  </si>
  <si>
    <t>Dra Bechara M. Teresa</t>
  </si>
  <si>
    <t>LU a VI 7 a 18/ SA 7 a 11</t>
  </si>
  <si>
    <t>Costa Flores</t>
  </si>
  <si>
    <t>Bº Costa Flores Mz A - C13</t>
  </si>
  <si>
    <t>Dr. Robinson Tamariz</t>
  </si>
  <si>
    <t>Las Vegas</t>
  </si>
  <si>
    <t>Ruta Intern. A Chile - Potrerillos</t>
  </si>
  <si>
    <t>66 km</t>
  </si>
  <si>
    <t>Dra del Río Eliana</t>
  </si>
  <si>
    <t>lun 13,30 a 16,30 jue vier 8 a 13,30</t>
  </si>
  <si>
    <t>Cacheuta</t>
  </si>
  <si>
    <t>Camping Edemsa - Cacheuta</t>
  </si>
  <si>
    <t>26 km</t>
  </si>
  <si>
    <t>Dra Del Rio Eliana</t>
  </si>
  <si>
    <t xml:space="preserve">martes 8 a 12 jueves 13 a 17 </t>
  </si>
  <si>
    <t>Las Avispas</t>
  </si>
  <si>
    <t>30 km</t>
  </si>
  <si>
    <t>Novero</t>
  </si>
  <si>
    <t>Esc. Novero - El Alto</t>
  </si>
  <si>
    <t>Ugateche</t>
  </si>
  <si>
    <t>27 km</t>
  </si>
  <si>
    <t>lunes a viernes 7 a 14 hs.</t>
  </si>
  <si>
    <t>Bella Vista</t>
  </si>
  <si>
    <t>B° Bella vista</t>
  </si>
  <si>
    <t>Dra. Florencia Santamaria</t>
  </si>
  <si>
    <t>viernes de 8 a 12</t>
  </si>
  <si>
    <t>Costa Esperanza</t>
  </si>
  <si>
    <t>lu 8 a 12 y jueves 8 a 16</t>
  </si>
  <si>
    <t>MAIPU</t>
  </si>
  <si>
    <t>Coquimbito</t>
  </si>
  <si>
    <t>Bº Castañeda, Bandera Nac 98</t>
  </si>
  <si>
    <t>Dra. Silvia Espinosa</t>
  </si>
  <si>
    <t>Lu a Vi de 7 a 14 / Sa de 7 a 12</t>
  </si>
  <si>
    <t>Gral. Ortega</t>
  </si>
  <si>
    <t>Julio A. Roca 3910</t>
  </si>
  <si>
    <t>General Ortega</t>
  </si>
  <si>
    <t>Dra. Graciela Zarralanga</t>
  </si>
  <si>
    <t>Cruz de Piedra</t>
  </si>
  <si>
    <t>Videla Aranda 469</t>
  </si>
  <si>
    <t>7 km</t>
  </si>
  <si>
    <t>Dra. Cecilia Miorín</t>
  </si>
  <si>
    <t>Lunlunta</t>
  </si>
  <si>
    <t>Maza 8035</t>
  </si>
  <si>
    <t>radio</t>
  </si>
  <si>
    <t>Barrancas</t>
  </si>
  <si>
    <t>El Alto 6996</t>
  </si>
  <si>
    <t>Dra. Monica Gimenez</t>
  </si>
  <si>
    <t>Lu a Vi de 7 a 18 / Sa de 7 a 12</t>
  </si>
  <si>
    <t>Rodeo del Medio</t>
  </si>
  <si>
    <t>Carril Nacional 4786</t>
  </si>
  <si>
    <t>12 km</t>
  </si>
  <si>
    <t>Dra. Mirta Gonzalez</t>
  </si>
  <si>
    <t>Lu a Vi de 7 a 20 / Sa de 7 a 12</t>
  </si>
  <si>
    <t>San Roque</t>
  </si>
  <si>
    <t>La Madrid 434</t>
  </si>
  <si>
    <t>02623-463977</t>
  </si>
  <si>
    <t>28 km</t>
  </si>
  <si>
    <t>Dr. Juan Carlos Maturana</t>
  </si>
  <si>
    <t>Lu a Vi de 7 a 19 / Sa de 7 a 12</t>
  </si>
  <si>
    <t>Santa Blanca</t>
  </si>
  <si>
    <t>Santa María de Oro 1263</t>
  </si>
  <si>
    <t>25 km</t>
  </si>
  <si>
    <t>Dr. Mauricio Lapira</t>
  </si>
  <si>
    <t>Isla Grande</t>
  </si>
  <si>
    <t>La Isla 3215</t>
  </si>
  <si>
    <t>29 Km</t>
  </si>
  <si>
    <t>Dra. Cecilia Carrio</t>
  </si>
  <si>
    <t>Gutierrez</t>
  </si>
  <si>
    <t>Maza 36</t>
  </si>
  <si>
    <t>General Gutierrez</t>
  </si>
  <si>
    <t>Dra. Viviana Barzola</t>
  </si>
  <si>
    <t>Bº Tropero Sosa</t>
  </si>
  <si>
    <t>Entre Rios s/n</t>
  </si>
  <si>
    <t>Maipu</t>
  </si>
  <si>
    <t>4 km</t>
  </si>
  <si>
    <t>Dra. Fernanda Scarlatti</t>
  </si>
  <si>
    <t>Lu a Vi de 7 a 16 / Sa de 7 a 12</t>
  </si>
  <si>
    <t xml:space="preserve">CIC </t>
  </si>
  <si>
    <t>Bº 25 de Mayo</t>
  </si>
  <si>
    <t>María Auxiliadora y Digta</t>
  </si>
  <si>
    <t>Dra. Nancy Scattolon</t>
  </si>
  <si>
    <t>Bº Villa Hortensia</t>
  </si>
  <si>
    <t>Los Chingolos 203</t>
  </si>
  <si>
    <t>2,5 Km</t>
  </si>
  <si>
    <t>Dra. Liliana Abdala Bajut</t>
  </si>
  <si>
    <t>Bº Antártida Arg.</t>
  </si>
  <si>
    <t>L. Piedra Buena 4731</t>
  </si>
  <si>
    <t>Luzuriaga</t>
  </si>
  <si>
    <t>3,5 Km</t>
  </si>
  <si>
    <t>Dra. Susana Flores</t>
  </si>
  <si>
    <t>Chachingo</t>
  </si>
  <si>
    <t>Videla Aranda 4731</t>
  </si>
  <si>
    <t>Dr.Ruben Sabatini</t>
  </si>
  <si>
    <t>José Repetto</t>
  </si>
  <si>
    <t xml:space="preserve">Godoy Cruz </t>
  </si>
  <si>
    <t>Dra. Laura Tonellli</t>
  </si>
  <si>
    <t>San Cayetano</t>
  </si>
  <si>
    <t>Laureano Nassal lote 79 - Beltrán</t>
  </si>
  <si>
    <t>Fray Luis Beltran</t>
  </si>
  <si>
    <t>Dra. Valeria Zarate</t>
  </si>
  <si>
    <t>Lu y juev de 8 a 12</t>
  </si>
  <si>
    <t>Belgrano proyectada Nº 01</t>
  </si>
  <si>
    <t>11km</t>
  </si>
  <si>
    <t>Dra. Marcos Luna</t>
  </si>
  <si>
    <t>Lu a Vi de 8 a 12</t>
  </si>
  <si>
    <t>Los Alamos y acceso este</t>
  </si>
  <si>
    <t>18 km</t>
  </si>
  <si>
    <t>Dr. Mariani Armando</t>
  </si>
  <si>
    <t>Movil</t>
  </si>
  <si>
    <t>Dra De La Reta</t>
  </si>
  <si>
    <t>Lu a Vi de 8a 12</t>
  </si>
  <si>
    <t>Santa María</t>
  </si>
  <si>
    <t>Ruta 20 y Reconquista</t>
  </si>
  <si>
    <t>La Primavera</t>
  </si>
  <si>
    <t>32 km</t>
  </si>
  <si>
    <t>Dr. Mario Zogbi</t>
  </si>
  <si>
    <t>Lu Ma Ju y Vi de 16 a 20</t>
  </si>
  <si>
    <t>Los Álamos</t>
  </si>
  <si>
    <t>Carril Los Alamos y Sarmiento</t>
  </si>
  <si>
    <t>497-2661 int. 216</t>
  </si>
  <si>
    <t>Dra Susana Rodriguez</t>
  </si>
  <si>
    <t>LU a VI 7 a 12</t>
  </si>
  <si>
    <t>Isla Chica</t>
  </si>
  <si>
    <t>Calle Isla Chica S/n</t>
  </si>
  <si>
    <t>Dra Cecilia Carrió</t>
  </si>
  <si>
    <t>El Jume</t>
  </si>
  <si>
    <t>Carril Barrancas s/n</t>
  </si>
  <si>
    <t>Dra Silvia Pinter</t>
  </si>
  <si>
    <t>Bº Maugeri</t>
  </si>
  <si>
    <t>Rio Mendoza - Bº Maugeri</t>
  </si>
  <si>
    <t>Lic. Dolores Alfonso</t>
  </si>
  <si>
    <t>LU a VI 8 a 18</t>
  </si>
  <si>
    <t>Recoaro</t>
  </si>
  <si>
    <t>Aranda y Vieytes</t>
  </si>
  <si>
    <t>LU a VI 8 a 12</t>
  </si>
  <si>
    <t>Villa Seca</t>
  </si>
  <si>
    <t>Carril Perito Moreno s/n</t>
  </si>
  <si>
    <t>Dr José Escardilla</t>
  </si>
  <si>
    <t>LU a VI 7 a 13</t>
  </si>
  <si>
    <t>Russel</t>
  </si>
  <si>
    <t>Giraldes y Laprida</t>
  </si>
  <si>
    <t>Dra Norma Sava</t>
  </si>
  <si>
    <t>Malcayaes</t>
  </si>
  <si>
    <t>Pescara S/n - Bº Malcayaes</t>
  </si>
  <si>
    <t>Dra Anglat</t>
  </si>
  <si>
    <t>LU a VI 7 a 16</t>
  </si>
  <si>
    <t>Ruta 20</t>
  </si>
  <si>
    <t>Ruta 20 s/n - Los Álamos</t>
  </si>
  <si>
    <t>Dra Marcela Contreras</t>
  </si>
  <si>
    <t>Colonia Bombal</t>
  </si>
  <si>
    <t>Belgrano s/n - Bº Bombal</t>
  </si>
  <si>
    <t>Dra Hortensia Peralta</t>
  </si>
  <si>
    <t>Bº Condor y Andes</t>
  </si>
  <si>
    <t>Los Artesanos 1510 - Bº Condor y Andes</t>
  </si>
  <si>
    <t>497-2661</t>
  </si>
  <si>
    <t>Dr Octavio Sosa</t>
  </si>
  <si>
    <t>Piccione</t>
  </si>
  <si>
    <t>Unión Vecinal s/n - Bº Piccione</t>
  </si>
  <si>
    <t>Dr Juan C. Marienzulich</t>
  </si>
  <si>
    <t>Titarelli</t>
  </si>
  <si>
    <t>Las Margaritas s/n - frente a escuela</t>
  </si>
  <si>
    <t>Dr Omar Call</t>
  </si>
  <si>
    <t>Plazoleta Ruttini</t>
  </si>
  <si>
    <t>25 de Julio</t>
  </si>
  <si>
    <t>Plaza B° 25 de Julio</t>
  </si>
  <si>
    <t>Dr Monaco</t>
  </si>
  <si>
    <t>JININ</t>
  </si>
  <si>
    <t>Oscar de Lellis</t>
  </si>
  <si>
    <t>Salvador Gonzalez 192</t>
  </si>
  <si>
    <t>263-4492244</t>
  </si>
  <si>
    <t>Dr. Segura, Virgilio</t>
  </si>
  <si>
    <t>1 AMBULANCIA</t>
  </si>
  <si>
    <t>7 A 20 hs.</t>
  </si>
  <si>
    <r>
      <t>130+</t>
    </r>
    <r>
      <rPr>
        <sz val="9"/>
        <color indexed="17"/>
        <rFont val="Arial"/>
        <family val="2"/>
      </rPr>
      <t>30*</t>
    </r>
  </si>
  <si>
    <r>
      <t>300+</t>
    </r>
    <r>
      <rPr>
        <sz val="9"/>
        <color indexed="17"/>
        <rFont val="Arial"/>
        <family val="2"/>
      </rPr>
      <t>60 *</t>
    </r>
  </si>
  <si>
    <t>Los Barriales</t>
  </si>
  <si>
    <t>Remedios Escalada s/n</t>
  </si>
  <si>
    <t>L. Barriales</t>
  </si>
  <si>
    <t>11 km.</t>
  </si>
  <si>
    <t>Bioquimica</t>
  </si>
  <si>
    <t>7 A 14 hs.</t>
  </si>
  <si>
    <t>Algarrobo Grande</t>
  </si>
  <si>
    <t>Calle Estrella s/n</t>
  </si>
  <si>
    <t>263-4461621</t>
  </si>
  <si>
    <t>A. Grande</t>
  </si>
  <si>
    <t>9 km.</t>
  </si>
  <si>
    <t>Dra. Frigerio, Patricia</t>
  </si>
  <si>
    <t>Rodriguez Peña</t>
  </si>
  <si>
    <t>Carril Nuevo s/n</t>
  </si>
  <si>
    <t>263-4490035</t>
  </si>
  <si>
    <t>R. Peña</t>
  </si>
  <si>
    <t>15 km.</t>
  </si>
  <si>
    <t>Dra. Gonzalez, Elvira</t>
  </si>
  <si>
    <t>Phillips</t>
  </si>
  <si>
    <t>Salomé Gil y Metraux</t>
  </si>
  <si>
    <t>263-4487003</t>
  </si>
  <si>
    <t>13 km.</t>
  </si>
  <si>
    <t>Dr. Sanchez, Carlos</t>
  </si>
  <si>
    <t>Ing. Giagnoni</t>
  </si>
  <si>
    <t>Abrusezze s/n</t>
  </si>
  <si>
    <t>263-4427459</t>
  </si>
  <si>
    <t>10 km.</t>
  </si>
  <si>
    <t>Dr. Cristiani, Daniel</t>
  </si>
  <si>
    <t>Entre Ríos s/n</t>
  </si>
  <si>
    <t>263-4429074</t>
  </si>
  <si>
    <t>l. Colonia</t>
  </si>
  <si>
    <t>Dra. Señio, Monica</t>
  </si>
  <si>
    <t>32c</t>
  </si>
  <si>
    <t>20c</t>
  </si>
  <si>
    <t>CAPS</t>
  </si>
  <si>
    <t>El Topón</t>
  </si>
  <si>
    <t>Sauce y La Legua</t>
  </si>
  <si>
    <t>S/Nº</t>
  </si>
  <si>
    <t>El Topon</t>
  </si>
  <si>
    <t>24 km</t>
  </si>
  <si>
    <t>Dra. Blanco Silvina</t>
  </si>
  <si>
    <t>12 *</t>
  </si>
  <si>
    <t>El Martillo</t>
  </si>
  <si>
    <t>Bº El Martillo   C - 19</t>
  </si>
  <si>
    <t>Los Otoyanes</t>
  </si>
  <si>
    <t>Calle Nº 5</t>
  </si>
  <si>
    <t>263-4445296</t>
  </si>
  <si>
    <t>L. Otoyanes</t>
  </si>
  <si>
    <t>17 km.</t>
  </si>
  <si>
    <t>Dr. Gonzalez, Isauro</t>
  </si>
  <si>
    <t>Alto Verde</t>
  </si>
  <si>
    <t xml:space="preserve">Circunvalacion </t>
  </si>
  <si>
    <t>Dr. Decimo, Ramon</t>
  </si>
  <si>
    <t>Bº Jardin Ferroviario</t>
  </si>
  <si>
    <t>25 km.</t>
  </si>
  <si>
    <t>Dr. Di Paola Carlos</t>
  </si>
  <si>
    <t>40 *</t>
  </si>
  <si>
    <t>4 *</t>
  </si>
  <si>
    <r>
      <t>4+</t>
    </r>
    <r>
      <rPr>
        <sz val="9"/>
        <color indexed="13"/>
        <rFont val="Arial"/>
        <family val="2"/>
      </rPr>
      <t>4 *</t>
    </r>
  </si>
  <si>
    <t>Bº Tamarindo</t>
  </si>
  <si>
    <t>263-4463763</t>
  </si>
  <si>
    <t>L.Barriales</t>
  </si>
  <si>
    <t>Dra. Palacio marisa</t>
  </si>
  <si>
    <t>8c</t>
  </si>
  <si>
    <r>
      <t>4+</t>
    </r>
    <r>
      <rPr>
        <sz val="9"/>
        <color indexed="62"/>
        <rFont val="Arial"/>
        <family val="2"/>
      </rPr>
      <t>16c</t>
    </r>
  </si>
  <si>
    <t>LA PAZ</t>
  </si>
  <si>
    <t xml:space="preserve">Enf.Eloy Gimenez </t>
  </si>
  <si>
    <t>Corocorto s/n</t>
  </si>
  <si>
    <t>Villa antigua</t>
  </si>
  <si>
    <t>Dra. Elsa Sosa</t>
  </si>
  <si>
    <t>L a v 7:30 12:30 15 a 20</t>
  </si>
  <si>
    <t>Herminia Nielsen</t>
  </si>
  <si>
    <t>ruta 7 s/n</t>
  </si>
  <si>
    <t>Desaguadero</t>
  </si>
  <si>
    <t>36km</t>
  </si>
  <si>
    <t>Dra. Mogno Mabel</t>
  </si>
  <si>
    <t>Ambulancia</t>
  </si>
  <si>
    <t>24hs</t>
  </si>
  <si>
    <t>Las Colonias</t>
  </si>
  <si>
    <t>El Boggero</t>
  </si>
  <si>
    <t>Lic.. Edgardo Gimenez</t>
  </si>
  <si>
    <t>Lu a Vi de 8 a 12 / 15 a 19</t>
  </si>
  <si>
    <t>RIVADAVIA</t>
  </si>
  <si>
    <t>El Mirador</t>
  </si>
  <si>
    <t>radio frecuencia</t>
  </si>
  <si>
    <t>35 km</t>
  </si>
  <si>
    <t>Dr. Raul A. Scala</t>
  </si>
  <si>
    <t>Medrano</t>
  </si>
  <si>
    <t>San Martin s/n</t>
  </si>
  <si>
    <t>0263 -4491016</t>
  </si>
  <si>
    <t>Dr. Carlos Redondo</t>
  </si>
  <si>
    <t>Guardia 24 hs</t>
  </si>
  <si>
    <t>Los Arboles</t>
  </si>
  <si>
    <t>Riobamba s/n</t>
  </si>
  <si>
    <t>Dr. Roque Castro</t>
  </si>
  <si>
    <t>La Central</t>
  </si>
  <si>
    <t>J. Estrada y N Gil</t>
  </si>
  <si>
    <t>23 km</t>
  </si>
  <si>
    <t>Dr. Guillermo Coticelli</t>
  </si>
  <si>
    <t>La Reduccion</t>
  </si>
  <si>
    <t>Centenario s/n</t>
  </si>
  <si>
    <t>0263-4484027</t>
  </si>
  <si>
    <t>La Reducción</t>
  </si>
  <si>
    <t>13 km</t>
  </si>
  <si>
    <t>Dr. Antonio Llaver</t>
  </si>
  <si>
    <t>9 a 16</t>
  </si>
  <si>
    <t>Los Campamentos</t>
  </si>
  <si>
    <t>O. kermes s/n</t>
  </si>
  <si>
    <t>20 km</t>
  </si>
  <si>
    <t>Dr. Marcial Lucero</t>
  </si>
  <si>
    <t>Sta Maria de Oro</t>
  </si>
  <si>
    <t>Liniers s/n</t>
  </si>
  <si>
    <t>Dr. Felici julio</t>
  </si>
  <si>
    <t>Costa Anzorena</t>
  </si>
  <si>
    <t>Fca. Yamin</t>
  </si>
  <si>
    <t>65 km</t>
  </si>
  <si>
    <t>Dra Gabriella Saldeña</t>
  </si>
  <si>
    <t>rotativo</t>
  </si>
  <si>
    <t>La Libertad</t>
  </si>
  <si>
    <t>La libertad s/n</t>
  </si>
  <si>
    <t>0263-4443036</t>
  </si>
  <si>
    <t>Dr. Osvaldo Quintana</t>
  </si>
  <si>
    <t>POSTA</t>
  </si>
  <si>
    <t>San Isidro</t>
  </si>
  <si>
    <t>Bº San Isidro</t>
  </si>
  <si>
    <t>7 a 14</t>
  </si>
  <si>
    <t>Andrade</t>
  </si>
  <si>
    <t>Circumbalacion sur</t>
  </si>
  <si>
    <t>Dra. Edith M. Liberal</t>
  </si>
  <si>
    <t>8 a 15</t>
  </si>
  <si>
    <t>Mundo Nuevo</t>
  </si>
  <si>
    <t>Bº Algarrobo Mb - C31</t>
  </si>
  <si>
    <t>Dra. Sonia Salinas</t>
  </si>
  <si>
    <t>La Verde</t>
  </si>
  <si>
    <t>Florida s/n</t>
  </si>
  <si>
    <t>17 km</t>
  </si>
  <si>
    <t>Dr . Flores Javier</t>
  </si>
  <si>
    <t>Bº Rivadavia</t>
  </si>
  <si>
    <t>Dra. Gabriela Saldeña</t>
  </si>
  <si>
    <t>Bº A Godoy</t>
  </si>
  <si>
    <t>Bº A.  Godoy</t>
  </si>
  <si>
    <t>Dra.Hebelen, Estevez</t>
  </si>
  <si>
    <t>La Forestal</t>
  </si>
  <si>
    <t>Dr. Juan Blanco</t>
  </si>
  <si>
    <t>LU, MA,JU 14a 20</t>
  </si>
  <si>
    <t>Bº Mutual Titarelli</t>
  </si>
  <si>
    <t>Bº M Titarelli</t>
  </si>
  <si>
    <t>Dr.  Marco Pleitel</t>
  </si>
  <si>
    <t>Reduccion de Arriba</t>
  </si>
  <si>
    <t>Carril Viejo Reduccion</t>
  </si>
  <si>
    <t>Dra. Patricia Palermo</t>
  </si>
  <si>
    <t>7a 14</t>
  </si>
  <si>
    <t>SAN MARTIN</t>
  </si>
  <si>
    <t>C. S.</t>
  </si>
  <si>
    <t>Hilda Tonini</t>
  </si>
  <si>
    <t>Barbani. y Azurduy-Bº Guemes S.M.</t>
  </si>
  <si>
    <t>0263-4427550</t>
  </si>
  <si>
    <t>ciudad</t>
  </si>
  <si>
    <t>12 Km.</t>
  </si>
  <si>
    <t>Dr Berardo Saffe</t>
  </si>
  <si>
    <t>Dr. Pérsico</t>
  </si>
  <si>
    <t>Soberania Nacional s/n.Palmira</t>
  </si>
  <si>
    <t>0263-4461060</t>
  </si>
  <si>
    <t>palmira</t>
  </si>
  <si>
    <t>Dr Saul Castro</t>
  </si>
  <si>
    <t>1 Ambulancias</t>
  </si>
  <si>
    <t>Alto Montecas.</t>
  </si>
  <si>
    <t xml:space="preserve">Carril Los.Charabones s/n.Montecas. </t>
  </si>
  <si>
    <t>montecaseros</t>
  </si>
  <si>
    <t>17 Km.</t>
  </si>
  <si>
    <t>Dr. Claudio Cascon</t>
  </si>
  <si>
    <t>R.Prov.50 Km.1022-A. Verde</t>
  </si>
  <si>
    <t>alto verde</t>
  </si>
  <si>
    <t>15 Km.</t>
  </si>
  <si>
    <t>Dra Carmen Arancibia Paez</t>
  </si>
  <si>
    <t>Ramblon Norte</t>
  </si>
  <si>
    <t>Carril Norte s/n. Ramblón</t>
  </si>
  <si>
    <t>Ramblón</t>
  </si>
  <si>
    <t>18 Km.</t>
  </si>
  <si>
    <t>Dr Rubén Lujan</t>
  </si>
  <si>
    <t>Chivilcoy</t>
  </si>
  <si>
    <t>C. Anzorena s/n.Chivilcoy</t>
  </si>
  <si>
    <t>16 Km.</t>
  </si>
  <si>
    <t>Dr Claudio Cascon</t>
  </si>
  <si>
    <t>Buen Orden</t>
  </si>
  <si>
    <t>C. Buen Orden nº 2378. B.Orden</t>
  </si>
  <si>
    <t>8 Km.</t>
  </si>
  <si>
    <t>Dra Carmen Humberto</t>
  </si>
  <si>
    <t>Chapanay</t>
  </si>
  <si>
    <t>C. Sarmiento y Mza.Chapanay</t>
  </si>
  <si>
    <t>20 Km.</t>
  </si>
  <si>
    <t>Dr Raul Strappazzón</t>
  </si>
  <si>
    <t>Simón Barbero</t>
  </si>
  <si>
    <t>C. Prolongación Miguez s/n- Alto Salvador</t>
  </si>
  <si>
    <t>Alto Salvador</t>
  </si>
  <si>
    <t>6 Km.</t>
  </si>
  <si>
    <t>Dra Elba Zorrilla</t>
  </si>
  <si>
    <t>María Escudero</t>
  </si>
  <si>
    <t>C. C. Montecaseros s/n. Tres esquinas</t>
  </si>
  <si>
    <t>0263-4483064</t>
  </si>
  <si>
    <t>Dr Rafael Atencio</t>
  </si>
  <si>
    <t>Tres Porteñas</t>
  </si>
  <si>
    <t>Bayo s/n. Tres Porteñas</t>
  </si>
  <si>
    <t>0263-4496015</t>
  </si>
  <si>
    <t>tres porteñas</t>
  </si>
  <si>
    <t>33 Km.</t>
  </si>
  <si>
    <t>Dr Julio Bustos</t>
  </si>
  <si>
    <t>Nueva California</t>
  </si>
  <si>
    <t>Thomás Sullivan s/n. - N California</t>
  </si>
  <si>
    <t>nueva california</t>
  </si>
  <si>
    <t>51 Km.</t>
  </si>
  <si>
    <t>Dr Vicari Carlos</t>
  </si>
  <si>
    <t>El Divisadero</t>
  </si>
  <si>
    <t>Calle Lemos s/n. Divisadero</t>
  </si>
  <si>
    <t>el divisadero</t>
  </si>
  <si>
    <t>37 Km.</t>
  </si>
  <si>
    <t>Dr Nestor Amar</t>
  </si>
  <si>
    <t>Lambaré</t>
  </si>
  <si>
    <t>Calle Nº12 s/n- Colonia Lambaré</t>
  </si>
  <si>
    <t>26 Km.</t>
  </si>
  <si>
    <t>Dr Corts luis</t>
  </si>
  <si>
    <t>Río Mendoza</t>
  </si>
  <si>
    <t>Bº Río Mendoza Herrainz y rivadavia - Palmira</t>
  </si>
  <si>
    <t>0263-4461780</t>
  </si>
  <si>
    <t>Dra. Castro Maria Victoria</t>
  </si>
  <si>
    <t>Barrio Lopez</t>
  </si>
  <si>
    <t>Calle Nº2 Bº Lopez. Chivilcoy.</t>
  </si>
  <si>
    <t>5 Km.</t>
  </si>
  <si>
    <t>Dr Mirta Garcia</t>
  </si>
  <si>
    <t>Enrique Alvarez</t>
  </si>
  <si>
    <t>Ruta Prov.Nº50 y Carril San Pedro-Palmira</t>
  </si>
  <si>
    <t>0263-4461440</t>
  </si>
  <si>
    <t>Palmira</t>
  </si>
  <si>
    <t>11 Km.</t>
  </si>
  <si>
    <t>Dr Liliana Saez</t>
  </si>
  <si>
    <t>Villa Adela</t>
  </si>
  <si>
    <t>Calle 13-V.Adela-Palmira</t>
  </si>
  <si>
    <t>0263-4463756</t>
  </si>
  <si>
    <t>Dr Omar Dominguez</t>
  </si>
  <si>
    <t>El Central</t>
  </si>
  <si>
    <t>Mendoza y Pardo. El Central</t>
  </si>
  <si>
    <t>39 Km.</t>
  </si>
  <si>
    <t>Dr Muñoz Sergio</t>
  </si>
  <si>
    <t>Elias Yamín. Ex Escuela Drago</t>
  </si>
  <si>
    <t>C.Jesús Nazaren S/N-Montecas.</t>
  </si>
  <si>
    <t>Dra. Menichetti María</t>
  </si>
  <si>
    <t>Dr. Ismael Yuri</t>
  </si>
  <si>
    <t>Calle Achiras y Calle 8 Barrio Libertad. Ciudad.</t>
  </si>
  <si>
    <t>0263-4463784</t>
  </si>
  <si>
    <t>Dra. Elba Zorrilla</t>
  </si>
  <si>
    <t>Carril San Pedro S/N Palmira</t>
  </si>
  <si>
    <t>0263-4465221</t>
  </si>
  <si>
    <t>Sra. Dora Susana Ambrosio</t>
  </si>
  <si>
    <t>LU a Vi 7 A 19</t>
  </si>
  <si>
    <t>El Espino</t>
  </si>
  <si>
    <t>Carril El Espino S/N</t>
  </si>
  <si>
    <t>10 Km.</t>
  </si>
  <si>
    <t>Dr Patricia Rodriguez</t>
  </si>
  <si>
    <t>S/C</t>
  </si>
  <si>
    <t>36 km</t>
  </si>
  <si>
    <t>Maria Inés Maldonado (Jubilada)</t>
  </si>
  <si>
    <t>Coord.</t>
  </si>
  <si>
    <t>CIUDAD SAN MARTIN</t>
  </si>
  <si>
    <t>SALTA ESQ. AV. ESPAÑA</t>
  </si>
  <si>
    <t>0263-4420436</t>
  </si>
  <si>
    <t>CIUDAD</t>
  </si>
  <si>
    <t>MINISTERIO</t>
  </si>
  <si>
    <t>COORD. DRA ISABEL PEREZ</t>
  </si>
  <si>
    <t>UTILITARIO</t>
  </si>
  <si>
    <t>SANTA ROSA</t>
  </si>
  <si>
    <t>Las Catitas</t>
  </si>
  <si>
    <t>9 de Julio Nº 76</t>
  </si>
  <si>
    <t>0263-4495003</t>
  </si>
  <si>
    <t>Dr. Paría Alejandro</t>
  </si>
  <si>
    <t>90  HS</t>
  </si>
  <si>
    <t>Las 24 hs</t>
  </si>
  <si>
    <t>40 hs</t>
  </si>
  <si>
    <t>La Dormida</t>
  </si>
  <si>
    <t>Remo Falciani Nº 579</t>
  </si>
  <si>
    <t>0263-4493001</t>
  </si>
  <si>
    <t>Dr. Marío Abdón</t>
  </si>
  <si>
    <t>168 HS</t>
  </si>
  <si>
    <t>Las 24  hs</t>
  </si>
  <si>
    <t>30 hs</t>
  </si>
  <si>
    <t>Ñacuñan</t>
  </si>
  <si>
    <t>Ruta Nº 153</t>
  </si>
  <si>
    <t>02627- 489200</t>
  </si>
  <si>
    <t>100 km</t>
  </si>
  <si>
    <t>Dra. Alvarez Gloria</t>
  </si>
  <si>
    <t>Full time</t>
  </si>
  <si>
    <t>Balde de Piedra</t>
  </si>
  <si>
    <t>Calle Valli S/n</t>
  </si>
  <si>
    <t>0263-154551090</t>
  </si>
  <si>
    <t>40 km</t>
  </si>
  <si>
    <t>Dra. Santana Marcela</t>
  </si>
  <si>
    <t>De 7 a 14 hs</t>
  </si>
  <si>
    <t>Alejo Sosa</t>
  </si>
  <si>
    <t>Ruta Nº 50 s/n</t>
  </si>
  <si>
    <t>0263-154215609</t>
  </si>
  <si>
    <t>Gob. Civit</t>
  </si>
  <si>
    <t>Dr. Carlos Demalde</t>
  </si>
  <si>
    <t>De 7 a 21 hs</t>
  </si>
  <si>
    <t xml:space="preserve">C. S. </t>
  </si>
  <si>
    <t>12 de Octubre</t>
  </si>
  <si>
    <t>Bº 12 de Octubre</t>
  </si>
  <si>
    <t xml:space="preserve">Ciudad </t>
  </si>
  <si>
    <t>LU a VI 8 a 20</t>
  </si>
  <si>
    <t>El Marcado</t>
  </si>
  <si>
    <t>Bº Molina Cabreara s/n</t>
  </si>
  <si>
    <t xml:space="preserve"> El Divisadero</t>
  </si>
  <si>
    <t>Boris Dujovne</t>
  </si>
  <si>
    <t>El Ramblón</t>
  </si>
  <si>
    <t>Los Parrales</t>
  </si>
  <si>
    <t>Nestor Carlos Kirchner</t>
  </si>
  <si>
    <t>La Costanera</t>
  </si>
  <si>
    <t>SAN CARLOS</t>
  </si>
  <si>
    <t>San Carlos</t>
  </si>
  <si>
    <t>S/ Martín Nº 181</t>
  </si>
  <si>
    <t>02622-451075</t>
  </si>
  <si>
    <t>Dr. Carlos Sarmiento</t>
  </si>
  <si>
    <t>Lu a Vi 7 a 21Hs. Sá 7 a 12</t>
  </si>
  <si>
    <t>Capiz Alto</t>
  </si>
  <si>
    <t>Calle Los Baños S/nº</t>
  </si>
  <si>
    <t>0261-4256317</t>
  </si>
  <si>
    <t>19 km</t>
  </si>
  <si>
    <t>Dra. Mabel Spigatini</t>
  </si>
  <si>
    <t xml:space="preserve">Lu a Vi de 7 a 14 - Sá 7 a 12 (Guardia Pasiva de Enf 14 a 21) </t>
  </si>
  <si>
    <t>La Consulta</t>
  </si>
  <si>
    <t>Ejto. de los Andes 588</t>
  </si>
  <si>
    <t>02622-470001</t>
  </si>
  <si>
    <t>Lu a Vi 7 a 21 - Sá 7 a 12    Guardia Méd Lu a Vi 20 a 08 hs. (Sá-Do-Feriados Guar 24 hs)</t>
  </si>
  <si>
    <t>Chilecito</t>
  </si>
  <si>
    <t>San Martín S/n</t>
  </si>
  <si>
    <t>02622-493054</t>
  </si>
  <si>
    <t>Dr. Daniel Bertello</t>
  </si>
  <si>
    <t>Lu a Vi 7 a 21 Hs. Sá 7 a 12</t>
  </si>
  <si>
    <t>Dr Faustino Gil</t>
  </si>
  <si>
    <t>Ruta 40 km 130</t>
  </si>
  <si>
    <t>02622-493021</t>
  </si>
  <si>
    <t>Pareditas</t>
  </si>
  <si>
    <t>Dr. Javier Gentil</t>
  </si>
  <si>
    <t>Dr Ivan Cané</t>
  </si>
  <si>
    <t>Ruta 40 km 106</t>
  </si>
  <si>
    <t>Radio</t>
  </si>
  <si>
    <t>Tres Esquinas</t>
  </si>
  <si>
    <t>Dra. Natalia Bravo</t>
  </si>
  <si>
    <t>Lu a Vi 7 a 14 Hs. Sá 7 a 12</t>
  </si>
  <si>
    <t>Paso Las Carretas</t>
  </si>
  <si>
    <t>Ruta 40 km</t>
  </si>
  <si>
    <t>P. De las Carretas</t>
  </si>
  <si>
    <t>Dr. Mario Guiñazú</t>
  </si>
  <si>
    <t>Lu a Vi 7a 14- Sá 7a 12 (Guardia Pasiva de Enf 14 a 21)</t>
  </si>
  <si>
    <t>Villa Chacón</t>
  </si>
  <si>
    <t>Ruta 40 vieja y Dr Metraw</t>
  </si>
  <si>
    <t>02622-451040</t>
  </si>
  <si>
    <t>V. Chacón</t>
  </si>
  <si>
    <t>Enf. Oscar Ortubia</t>
  </si>
  <si>
    <t>El Cepillo</t>
  </si>
  <si>
    <t>Calle El Retiro S/n</t>
  </si>
  <si>
    <t>14 km</t>
  </si>
  <si>
    <t>Dr. Adrian Púrpura</t>
  </si>
  <si>
    <t>Casa Vieja</t>
  </si>
  <si>
    <t>Paraje Casas Viejas</t>
  </si>
  <si>
    <t>Dra. Norma Deblasis</t>
  </si>
  <si>
    <t>LUNES 10 a12 Hs.</t>
  </si>
  <si>
    <t>Calise</t>
  </si>
  <si>
    <t>Paraje Calise</t>
  </si>
  <si>
    <t>MIER 10 A 12  Hs.</t>
  </si>
  <si>
    <t>Furlotti</t>
  </si>
  <si>
    <t>Paraje Furlotti</t>
  </si>
  <si>
    <t>JUEV 10 A 12 HS</t>
  </si>
  <si>
    <t>Los Alamitos</t>
  </si>
  <si>
    <t>Alamitos</t>
  </si>
  <si>
    <t>48 km</t>
  </si>
  <si>
    <t>VI 10 a 12 Hs.</t>
  </si>
  <si>
    <t>Lotes Barraqueros</t>
  </si>
  <si>
    <t>TUNUYAN</t>
  </si>
  <si>
    <t>Juan J. Begué</t>
  </si>
  <si>
    <t>Calderón S/n</t>
  </si>
  <si>
    <t>11 Kms</t>
  </si>
  <si>
    <t>Dra. Odoriz Emilia</t>
  </si>
  <si>
    <t>Colonia Las Rosas</t>
  </si>
  <si>
    <t>Tabaneras s/n</t>
  </si>
  <si>
    <t>12 Kms</t>
  </si>
  <si>
    <t>Dra. Recupero Ana</t>
  </si>
  <si>
    <t xml:space="preserve">LU a VI 7 a 21 / SA 7 a 12 Guardias SA 12 a 21/ Dom y Feria 8 a 21 </t>
  </si>
  <si>
    <t>Ejercito de los Andes s/n</t>
  </si>
  <si>
    <t>40 Kms</t>
  </si>
  <si>
    <t>Dr. Cambio Rodrigo</t>
  </si>
  <si>
    <t>Los Sauces</t>
  </si>
  <si>
    <t>17 kms</t>
  </si>
  <si>
    <t>Dr. Jaraaa, Sergio</t>
  </si>
  <si>
    <t>Juan J. Delgado</t>
  </si>
  <si>
    <t>25 de Mayo - Vista Flores</t>
  </si>
  <si>
    <t>2622-492042</t>
  </si>
  <si>
    <t xml:space="preserve">Vista Flores </t>
  </si>
  <si>
    <t>18 Kms</t>
  </si>
  <si>
    <t>Dra. Ramirez Gabriela</t>
  </si>
  <si>
    <t>24 hs.</t>
  </si>
  <si>
    <t>La Pintada</t>
  </si>
  <si>
    <t>Quintana S/n</t>
  </si>
  <si>
    <t>Las Pintadas</t>
  </si>
  <si>
    <t>15 Kms</t>
  </si>
  <si>
    <t>Dr. Jara, Sergio</t>
  </si>
  <si>
    <t>Agua Amarga</t>
  </si>
  <si>
    <t>Corredor Productivo S/n</t>
  </si>
  <si>
    <t>35 Kms Aprox.</t>
  </si>
  <si>
    <t>Dr. Ortega Daniel</t>
  </si>
  <si>
    <t>Bº Urquiza</t>
  </si>
  <si>
    <t>San Lorenzo s/n</t>
  </si>
  <si>
    <t>2622-422082</t>
  </si>
  <si>
    <t>7 Kms</t>
  </si>
  <si>
    <t>Dr. Gandia Francisco</t>
  </si>
  <si>
    <t>Salomón Levy</t>
  </si>
  <si>
    <t xml:space="preserve">Villa Seca </t>
  </si>
  <si>
    <t>21 Km</t>
  </si>
  <si>
    <t>Enf. Barbero Renne</t>
  </si>
  <si>
    <t>Puente del Rio</t>
  </si>
  <si>
    <t>Ruta 40 km 83</t>
  </si>
  <si>
    <t>El Totoral</t>
  </si>
  <si>
    <t>9 Kms</t>
  </si>
  <si>
    <t>Dra. Angelini Rosa</t>
  </si>
  <si>
    <t>LU a VI 7 a 14 Hs/ SA 7 a 12</t>
  </si>
  <si>
    <t>El Algarrobo</t>
  </si>
  <si>
    <t xml:space="preserve">Loteo Dante </t>
  </si>
  <si>
    <t>Bº Venezuela</t>
  </si>
  <si>
    <t>Guizazola y La Argentina</t>
  </si>
  <si>
    <t>6 Kms</t>
  </si>
  <si>
    <t>Enf. Miranda Gabriela</t>
  </si>
  <si>
    <t>LU a VI 7 a 21 / SA 7 a 12</t>
  </si>
  <si>
    <t>El Manzano Hist.</t>
  </si>
  <si>
    <t>Calle 17 de agosto</t>
  </si>
  <si>
    <t>Los Chacayes</t>
  </si>
  <si>
    <t>45 Kms</t>
  </si>
  <si>
    <t>JU a Mar 7 a 14 Pasiva 14 a 21 Sab y Dom</t>
  </si>
  <si>
    <t>La Puntilla S/n</t>
  </si>
  <si>
    <t>La Puntilla</t>
  </si>
  <si>
    <t>Dr. Abrahan Carlos</t>
  </si>
  <si>
    <t>Campo Los Andes</t>
  </si>
  <si>
    <t>Regimiento Campo los Andes</t>
  </si>
  <si>
    <t>Campo los Andes</t>
  </si>
  <si>
    <t xml:space="preserve">25 Kms. </t>
  </si>
  <si>
    <t>Dr. Ortiz Peralta Victor</t>
  </si>
  <si>
    <t>Vista Flores</t>
  </si>
  <si>
    <t>TUPUNGATO</t>
  </si>
  <si>
    <t>La Gloria 1768</t>
  </si>
  <si>
    <t>Dra Carmona, Claudia</t>
  </si>
  <si>
    <t>La Carrera</t>
  </si>
  <si>
    <t xml:space="preserve">Ruta Prov. Nº 89 s/n </t>
  </si>
  <si>
    <t>02622/488-906</t>
  </si>
  <si>
    <t>30 km.</t>
  </si>
  <si>
    <t>El Álamo s/n</t>
  </si>
  <si>
    <t>Cordón del Plata</t>
  </si>
  <si>
    <t>Dr Montero, Marcelo</t>
  </si>
  <si>
    <t>El Zampal</t>
  </si>
  <si>
    <t>Iriarte s/n</t>
  </si>
  <si>
    <t>Dra Caparrós, Elsa</t>
  </si>
  <si>
    <t>Italo Palumbo Anchoris</t>
  </si>
  <si>
    <t>Ruta Prov. Nº 40 s/n Km 48</t>
  </si>
  <si>
    <t>Anchoris</t>
  </si>
  <si>
    <t>45 km.</t>
  </si>
  <si>
    <t>Dr Sfredo, Arturo</t>
  </si>
  <si>
    <t>La Arboleda</t>
  </si>
  <si>
    <t xml:space="preserve">Calle Iriarte s/n </t>
  </si>
  <si>
    <t>Dr Martinez, Wilfredo</t>
  </si>
  <si>
    <t>Dubois</t>
  </si>
  <si>
    <t>Dora Zonana</t>
  </si>
  <si>
    <t>Villa Bastías s/n</t>
  </si>
  <si>
    <t>GRAL. ALVEAR</t>
  </si>
  <si>
    <t>Cochi-co</t>
  </si>
  <si>
    <t>Ruta 143 Sur s/n</t>
  </si>
  <si>
    <t>02625-499600</t>
  </si>
  <si>
    <t>90 km</t>
  </si>
  <si>
    <t>Dr. Buffa - Dr. Kapluk</t>
  </si>
  <si>
    <t>1  + 1 fundida</t>
  </si>
  <si>
    <t>Alvear Oeste</t>
  </si>
  <si>
    <t>Urquiza Nº 249</t>
  </si>
  <si>
    <t>02625-422796</t>
  </si>
  <si>
    <t>Dr. Regino Bustos</t>
  </si>
  <si>
    <t>14 hs</t>
  </si>
  <si>
    <t>Bowen</t>
  </si>
  <si>
    <t>Alvear y Pedro P. Segura</t>
  </si>
  <si>
    <t>02625-480019</t>
  </si>
  <si>
    <t>Dr. Noguerol Eduardo</t>
  </si>
  <si>
    <t>Carmensa</t>
  </si>
  <si>
    <t>María Arduino de Devono s/n</t>
  </si>
  <si>
    <t>02625-493008</t>
  </si>
  <si>
    <t>Dra. Cecilia Zingaretti</t>
  </si>
  <si>
    <t>1 + 1 rota</t>
  </si>
  <si>
    <t>Isla Gorostiague</t>
  </si>
  <si>
    <t>Calle 2 s/n</t>
  </si>
  <si>
    <t>Dra. Marcela Martin</t>
  </si>
  <si>
    <t>7 hs</t>
  </si>
  <si>
    <t>Calle ucrania s/n</t>
  </si>
  <si>
    <t>El Ceibo</t>
  </si>
  <si>
    <t>Calle C  s/n</t>
  </si>
  <si>
    <t>Dr. Armando Kaplug</t>
  </si>
  <si>
    <t>Canalejas</t>
  </si>
  <si>
    <t>Ruta 188   E   s/n</t>
  </si>
  <si>
    <t>02625-499700</t>
  </si>
  <si>
    <t>110 km</t>
  </si>
  <si>
    <t>Corral De Lorca</t>
  </si>
  <si>
    <t>Calle 5 Circunvalación</t>
  </si>
  <si>
    <t>Dra. Andrea Bustamante</t>
  </si>
  <si>
    <t>La Escandinava</t>
  </si>
  <si>
    <t>Calle 22</t>
  </si>
  <si>
    <t>Dra Rita Patane</t>
  </si>
  <si>
    <t>Los Compartos</t>
  </si>
  <si>
    <t>Calle 10 s/n</t>
  </si>
  <si>
    <t>alvear Oeste</t>
  </si>
  <si>
    <t>El Caldén</t>
  </si>
  <si>
    <t>Pedro Giachino 1024</t>
  </si>
  <si>
    <t>Dra Mariela Ascoitia</t>
  </si>
  <si>
    <t>Calle 16 s/n</t>
  </si>
  <si>
    <t>Dr. Alejandro Buffa</t>
  </si>
  <si>
    <t>La Marzolina</t>
  </si>
  <si>
    <t>Calle 7 s/n</t>
  </si>
  <si>
    <t>Dr. Luis Musa</t>
  </si>
  <si>
    <t>Las Dorcas</t>
  </si>
  <si>
    <t>Santa Fe s/n</t>
  </si>
  <si>
    <t>2,5 km</t>
  </si>
  <si>
    <t>El Nevado</t>
  </si>
  <si>
    <t>Calle 4 s/n</t>
  </si>
  <si>
    <t>Dra. Lucía Martín</t>
  </si>
  <si>
    <t>SAN RAFAEL</t>
  </si>
  <si>
    <t>Villa 25 de Mayo</t>
  </si>
  <si>
    <t>9 de Julio Nº 677-</t>
  </si>
  <si>
    <t>25 DE MAYO</t>
  </si>
  <si>
    <t>25 KM</t>
  </si>
  <si>
    <t>DRA. TORRES</t>
  </si>
  <si>
    <t>Goudge</t>
  </si>
  <si>
    <t>Urquiza S/N</t>
  </si>
  <si>
    <t>GOUDGE</t>
  </si>
  <si>
    <t>23 KM.</t>
  </si>
  <si>
    <t>DR. GIORDANO</t>
  </si>
  <si>
    <t>Malvinas</t>
  </si>
  <si>
    <t>Brasil Nº 7-</t>
  </si>
  <si>
    <t>MALVINAS</t>
  </si>
  <si>
    <t>58 KM</t>
  </si>
  <si>
    <t>DRA. CONTINANZO</t>
  </si>
  <si>
    <t>Colonia Elena</t>
  </si>
  <si>
    <t>Ruta Nac.146-</t>
  </si>
  <si>
    <t>COLONIA ELENA</t>
  </si>
  <si>
    <t xml:space="preserve">25 KM. </t>
  </si>
  <si>
    <t>LIC.HURTADO</t>
  </si>
  <si>
    <t>Rodolfo Iselín</t>
  </si>
  <si>
    <t>Fray Luis Beltrán</t>
  </si>
  <si>
    <t>RODOLFO ISELIN</t>
  </si>
  <si>
    <t>39 KM.</t>
  </si>
  <si>
    <t>DR. IBAÑEZ</t>
  </si>
  <si>
    <t>El Usillal</t>
  </si>
  <si>
    <t>Calle Las Mercedes</t>
  </si>
  <si>
    <t>EL USILLAL</t>
  </si>
  <si>
    <t>18 KM.</t>
  </si>
  <si>
    <t>DR. ALONSO</t>
  </si>
  <si>
    <t>Monte Comán</t>
  </si>
  <si>
    <t>Calle Mendoza</t>
  </si>
  <si>
    <t>MONTE COMAN</t>
  </si>
  <si>
    <t>54 KM.</t>
  </si>
  <si>
    <t>DRA. ANGELLA</t>
  </si>
  <si>
    <t>24 HS.</t>
  </si>
  <si>
    <t>Villa Atuel</t>
  </si>
  <si>
    <t>Balbino Arizu</t>
  </si>
  <si>
    <t>02625-470001</t>
  </si>
  <si>
    <t>VILLA ATUEL</t>
  </si>
  <si>
    <t>56 KM.</t>
  </si>
  <si>
    <t>DR. PIRANI</t>
  </si>
  <si>
    <t xml:space="preserve">24 HS. </t>
  </si>
  <si>
    <t>Real del Padre</t>
  </si>
  <si>
    <t>Calle Córdoba</t>
  </si>
  <si>
    <t>02625-491025</t>
  </si>
  <si>
    <t>REAL DEL PADRE</t>
  </si>
  <si>
    <t>72 KM.</t>
  </si>
  <si>
    <t>Dra. Silvia Baron</t>
  </si>
  <si>
    <t>1 rota</t>
  </si>
  <si>
    <t>Cdo.Benegas</t>
  </si>
  <si>
    <t>Ruta 144-</t>
  </si>
  <si>
    <t>CDO.BENEGAS</t>
  </si>
  <si>
    <t>20KM.</t>
  </si>
  <si>
    <t>DRA. VIÑUELA</t>
  </si>
  <si>
    <t>El Nihuil</t>
  </si>
  <si>
    <t>Alfredo Bufano</t>
  </si>
  <si>
    <t>EL NIHUIL</t>
  </si>
  <si>
    <t>78 KM.</t>
  </si>
  <si>
    <t>DR. PEREZ</t>
  </si>
  <si>
    <t>El Sosneado</t>
  </si>
  <si>
    <t>(0261) 153-651233</t>
  </si>
  <si>
    <t>EL SOSNEADO</t>
  </si>
  <si>
    <t>120 KM.</t>
  </si>
  <si>
    <t>Dr. Celin Perez</t>
  </si>
  <si>
    <t>Rama Caida</t>
  </si>
  <si>
    <t>Ejercito de los Andes</t>
  </si>
  <si>
    <t>RAMA CAIDA</t>
  </si>
  <si>
    <t>16 KM.</t>
  </si>
  <si>
    <t>DR. GONZALEZ</t>
  </si>
  <si>
    <t>Pta.del Agua</t>
  </si>
  <si>
    <t>Avenida de Mayo</t>
  </si>
  <si>
    <t>PTA. DEL AGUA</t>
  </si>
  <si>
    <t>180 KM.</t>
  </si>
  <si>
    <t>Salto de las Rosa</t>
  </si>
  <si>
    <t>9 de Julio</t>
  </si>
  <si>
    <t>Salto Las Rosas</t>
  </si>
  <si>
    <t>DR. ABETE</t>
  </si>
  <si>
    <t>Bombal y Tabanera</t>
  </si>
  <si>
    <t>Ruta 154-</t>
  </si>
  <si>
    <t>22 KM.</t>
  </si>
  <si>
    <t>DR. BARCUDI</t>
  </si>
  <si>
    <t>Cdo.Nacional</t>
  </si>
  <si>
    <t>Los Cedros 115-</t>
  </si>
  <si>
    <t>CDO.NACIONAL</t>
  </si>
  <si>
    <t>10 KM.</t>
  </si>
  <si>
    <t>DR. DOMINGUEZ</t>
  </si>
  <si>
    <t>Isla Río Diamante</t>
  </si>
  <si>
    <t>Amapola</t>
  </si>
  <si>
    <t>8 KM.</t>
  </si>
  <si>
    <t>DR. FERNANDEZ</t>
  </si>
  <si>
    <t>Tres Vientos</t>
  </si>
  <si>
    <t>Ruta Prov.175-</t>
  </si>
  <si>
    <t xml:space="preserve">TRES VIENTOS </t>
  </si>
  <si>
    <t>DR. MARTOS</t>
  </si>
  <si>
    <t>Atuel Norte</t>
  </si>
  <si>
    <t>Ruta 143 S/N</t>
  </si>
  <si>
    <t>ATUEL NORTE</t>
  </si>
  <si>
    <t>45 KM.</t>
  </si>
  <si>
    <t>DRA. CALLE</t>
  </si>
  <si>
    <t>8 A 12/16 A 19</t>
  </si>
  <si>
    <t>El Vencedor</t>
  </si>
  <si>
    <t>Zanjón Los Inquilinos-</t>
  </si>
  <si>
    <t>EL VENCEDOR</t>
  </si>
  <si>
    <t>15 KM.</t>
  </si>
  <si>
    <t>DR. DAVILA</t>
  </si>
  <si>
    <t>Capitán Montoya</t>
  </si>
  <si>
    <t>Calle Sol Naciente-</t>
  </si>
  <si>
    <t>CPTAN. MONTOYA</t>
  </si>
  <si>
    <t>12 KM.</t>
  </si>
  <si>
    <t>La Llave</t>
  </si>
  <si>
    <t>Escuela</t>
  </si>
  <si>
    <t>LA LLAVE</t>
  </si>
  <si>
    <t>34 KM.</t>
  </si>
  <si>
    <t>DR. MORA FABIAN</t>
  </si>
  <si>
    <t>El Cerrito</t>
  </si>
  <si>
    <t>Adolfo Calle 3000</t>
  </si>
  <si>
    <t>EL CERRITO</t>
  </si>
  <si>
    <t>6 KM.</t>
  </si>
  <si>
    <t>Bo.Valle Grande</t>
  </si>
  <si>
    <t>San Lorenzo e Irene Curié</t>
  </si>
  <si>
    <t>3 KM.</t>
  </si>
  <si>
    <t>DR. CANOBAS</t>
  </si>
  <si>
    <t>1 en verano</t>
  </si>
  <si>
    <t>Valle Grande</t>
  </si>
  <si>
    <t>VALLE GRANDE</t>
  </si>
  <si>
    <t>30 KM.</t>
  </si>
  <si>
    <t>12 A 21</t>
  </si>
  <si>
    <t>Pobre Diablo</t>
  </si>
  <si>
    <t>9 KM.</t>
  </si>
  <si>
    <t>DRA. SANDMEIER</t>
  </si>
  <si>
    <t>Palermo chico</t>
  </si>
  <si>
    <t>75 KM.</t>
  </si>
  <si>
    <t>DRA. ALFONSO</t>
  </si>
  <si>
    <t>El Molino</t>
  </si>
  <si>
    <t>Velez Sarsfield s/n</t>
  </si>
  <si>
    <t>Los Claveles</t>
  </si>
  <si>
    <t>CAÑADA SECA</t>
  </si>
  <si>
    <t>LU a VI 9 a 13</t>
  </si>
  <si>
    <t>Ramón Carrillo</t>
  </si>
  <si>
    <t>O de Rosas 1475</t>
  </si>
  <si>
    <t>Bº Constitucion</t>
  </si>
  <si>
    <t>Alem 843</t>
  </si>
  <si>
    <t>Teresa Scagliotti</t>
  </si>
  <si>
    <t>Los Plátanos 3000</t>
  </si>
  <si>
    <t>LU a VI 8 a 14</t>
  </si>
  <si>
    <t>Las Margaritas</t>
  </si>
  <si>
    <t>Callejón Las Margaritas s/n</t>
  </si>
  <si>
    <t>LU a VI 8 a 13</t>
  </si>
  <si>
    <t>Francisca Strologo</t>
  </si>
  <si>
    <t>El Chañaral s/n</t>
  </si>
  <si>
    <t>LAS PAREDES</t>
  </si>
  <si>
    <t>Manos Unidos</t>
  </si>
  <si>
    <t>Ruta 166 y Luis Rojo</t>
  </si>
  <si>
    <t>LU MA y JU 11 a 17</t>
  </si>
  <si>
    <t>Juan Manuel Garcia</t>
  </si>
  <si>
    <t>Ruta 146 - Cuadro Bombal</t>
  </si>
  <si>
    <t>CUADRO NACIONAL</t>
  </si>
  <si>
    <t>Colonia Gelman</t>
  </si>
  <si>
    <t>Los Coroneles</t>
  </si>
  <si>
    <t>Callejón Gomenzoro s/n</t>
  </si>
  <si>
    <t>CUADRO BENEGAS</t>
  </si>
  <si>
    <t>Sta. Teresita</t>
  </si>
  <si>
    <t>Paula A. de Sarmiento 1288</t>
  </si>
  <si>
    <t>Colonia Española</t>
  </si>
  <si>
    <t>Ruta 167</t>
  </si>
  <si>
    <t>Villa Laredo</t>
  </si>
  <si>
    <t>Fleming s/n</t>
  </si>
  <si>
    <t>La Guevarina</t>
  </si>
  <si>
    <t>El Tropezón</t>
  </si>
  <si>
    <t>La Llave Sur</t>
  </si>
  <si>
    <t>Las Malvinas Sur</t>
  </si>
  <si>
    <t>LAS MALVINAS</t>
  </si>
  <si>
    <t>Jesus Nazareno Riera</t>
  </si>
  <si>
    <t>Calle Larga  s/n</t>
  </si>
  <si>
    <t>El Escorial</t>
  </si>
  <si>
    <t>San Francisco Javier</t>
  </si>
  <si>
    <t>Ventos y Los Sauces</t>
  </si>
  <si>
    <t>Virgen del Rosario</t>
  </si>
  <si>
    <t>El Toledano s/n</t>
  </si>
  <si>
    <t>x17</t>
  </si>
  <si>
    <t>Don Bosco</t>
  </si>
  <si>
    <t>Barcala 2500</t>
  </si>
  <si>
    <t>X18</t>
  </si>
  <si>
    <t>Ordelli 415</t>
  </si>
  <si>
    <t>x19</t>
  </si>
  <si>
    <t>La Izuelina</t>
  </si>
  <si>
    <t>Paraje La Izuelina</t>
  </si>
  <si>
    <t>X20</t>
  </si>
  <si>
    <t>Cruz del Sur</t>
  </si>
  <si>
    <t>Bº Pueblo Diamante - Balcarce 3600</t>
  </si>
  <si>
    <t>x21</t>
  </si>
  <si>
    <t>Santa Lucia</t>
  </si>
  <si>
    <t>JAIME PRATS</t>
  </si>
  <si>
    <t>MALARGUE</t>
  </si>
  <si>
    <t>El Alambrado</t>
  </si>
  <si>
    <t>Calle Pública S/N Ruta Prov.  Nº 221</t>
  </si>
  <si>
    <t>0260-4480340</t>
  </si>
  <si>
    <t>Rio grande</t>
  </si>
  <si>
    <t>135 km.</t>
  </si>
  <si>
    <t xml:space="preserve">Dra. Carina Flacavento                                                                                          </t>
  </si>
  <si>
    <t>SI</t>
  </si>
  <si>
    <t>Las 24 Hs.</t>
  </si>
  <si>
    <t>4/30</t>
  </si>
  <si>
    <t>Ranquil Norte</t>
  </si>
  <si>
    <t>Ruta 40 sur</t>
  </si>
  <si>
    <t>0260-4480710</t>
  </si>
  <si>
    <t>Río Barrancas</t>
  </si>
  <si>
    <t>Dra. Carina Flacavento</t>
  </si>
  <si>
    <t>16/30</t>
  </si>
  <si>
    <t>8 c/15</t>
  </si>
  <si>
    <t>8/30</t>
  </si>
  <si>
    <t>Agua Escondida</t>
  </si>
  <si>
    <t>Calle Pública s/n Ruta Prov. Nº 186</t>
  </si>
  <si>
    <t>0260-4489100</t>
  </si>
  <si>
    <t>186 km</t>
  </si>
  <si>
    <t>Enf. Angelica Perez</t>
  </si>
  <si>
    <t>El Cortaderal</t>
  </si>
  <si>
    <t>Ruta Provincial        Nº 180</t>
  </si>
  <si>
    <t>0260-4480120</t>
  </si>
  <si>
    <t>220 km</t>
  </si>
  <si>
    <t>Enf. Aida Perez</t>
  </si>
  <si>
    <t>4/30,</t>
  </si>
  <si>
    <t>Bº Bastias</t>
  </si>
  <si>
    <t>Luis Tejedor y         J. Corvalán</t>
  </si>
  <si>
    <t>0260-4471112</t>
  </si>
  <si>
    <t>Ciudad de Mgüe</t>
  </si>
  <si>
    <t xml:space="preserve">Enf. Blanca Poblete                                                                    </t>
  </si>
  <si>
    <t>07:00 a 20:00</t>
  </si>
  <si>
    <t>Bardas Blancas</t>
  </si>
  <si>
    <t>Ruta Nac. 40 Sur Km 394</t>
  </si>
  <si>
    <t>0260-4480220</t>
  </si>
  <si>
    <t>Río Grande</t>
  </si>
  <si>
    <t>67 km.</t>
  </si>
  <si>
    <t xml:space="preserve">Dr. Adrian Castillo                                                  </t>
  </si>
  <si>
    <t>4/15</t>
  </si>
  <si>
    <t>Pata Mora</t>
  </si>
  <si>
    <t>0260 4480610</t>
  </si>
  <si>
    <t>360 km</t>
  </si>
  <si>
    <t>Enf. Cristina Jalif</t>
  </si>
  <si>
    <t>Las Loicas</t>
  </si>
  <si>
    <t>Ruta Internacional  Pehuenche Nº 145</t>
  </si>
  <si>
    <t>0260-4480510</t>
  </si>
  <si>
    <t>105 km.</t>
  </si>
  <si>
    <t>Dr. Adrian Castillo</t>
  </si>
  <si>
    <t>El Manzano</t>
  </si>
  <si>
    <t>Ruta Provincial        Nº 221</t>
  </si>
  <si>
    <t>0260-4480430</t>
  </si>
  <si>
    <t>103 km</t>
  </si>
  <si>
    <t>Las Juntas</t>
  </si>
  <si>
    <t>Paraje Las Juntas</t>
  </si>
  <si>
    <t>30 Km.</t>
  </si>
  <si>
    <t>C/15 días</t>
  </si>
  <si>
    <t>Bº  Virgen  del Carmen</t>
  </si>
  <si>
    <t xml:space="preserve">Ruta 40 Sur            Bº V. Del C. </t>
  </si>
  <si>
    <t>8 Km</t>
  </si>
  <si>
    <t>8:00 a 14:00</t>
  </si>
  <si>
    <t>La Salinilla</t>
  </si>
  <si>
    <t>170 km</t>
  </si>
  <si>
    <t>1 vez x seman.</t>
  </si>
  <si>
    <t>Equipo Sanitario Itinerante</t>
  </si>
  <si>
    <t>70 km.</t>
  </si>
  <si>
    <t xml:space="preserve">Marzo/Diciem. </t>
  </si>
  <si>
    <t>Bº El Payen</t>
  </si>
  <si>
    <t>Bardas Blancas Nº 931</t>
  </si>
  <si>
    <t>0260-4470146</t>
  </si>
  <si>
    <t>1, 5 km</t>
  </si>
  <si>
    <t>Enf. Magdalena Pardo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</si>
</sst>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7"/>
      <name val="Arial"/>
      <family val="2"/>
    </font>
    <font>
      <sz val="9"/>
      <color indexed="13"/>
      <name val="Arial"/>
      <family val="2"/>
    </font>
    <font>
      <sz val="9"/>
      <color indexed="62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42C7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justify"/>
    </xf>
    <xf numFmtId="0" fontId="1" fillId="2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114300</xdr:colOff>
      <xdr:row>1</xdr:row>
      <xdr:rowOff>9526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915400" cy="13335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22</xdr:col>
      <xdr:colOff>63500</xdr:colOff>
      <xdr:row>1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9633" y="0"/>
          <a:ext cx="9622367" cy="1332442"/>
        </a:xfrm>
        <a:prstGeom prst="rect">
          <a:avLst/>
        </a:prstGeom>
      </xdr:spPr>
    </xdr:pic>
    <xdr:clientData/>
  </xdr:twoCellAnchor>
  <xdr:twoCellAnchor editAs="oneCell">
    <xdr:from>
      <xdr:col>21</xdr:col>
      <xdr:colOff>349249</xdr:colOff>
      <xdr:row>0</xdr:row>
      <xdr:rowOff>0</xdr:rowOff>
    </xdr:from>
    <xdr:to>
      <xdr:col>44</xdr:col>
      <xdr:colOff>10583</xdr:colOff>
      <xdr:row>1</xdr:row>
      <xdr:rowOff>9525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7916" y="0"/>
          <a:ext cx="10689167" cy="133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R351"/>
  <sheetViews>
    <sheetView tabSelected="1" zoomScale="90" zoomScaleNormal="90" workbookViewId="0">
      <selection activeCell="M10" sqref="M10"/>
    </sheetView>
  </sheetViews>
  <sheetFormatPr baseColWidth="10" defaultRowHeight="14.25" customHeight="1" x14ac:dyDescent="0.2"/>
  <cols>
    <col min="1" max="2" width="4" style="3" bestFit="1" customWidth="1"/>
    <col min="3" max="3" width="12.85546875" style="3" bestFit="1" customWidth="1"/>
    <col min="4" max="4" width="6.5703125" style="3" bestFit="1" customWidth="1"/>
    <col min="5" max="5" width="4.7109375" style="3" bestFit="1" customWidth="1"/>
    <col min="6" max="6" width="20.5703125" style="3" customWidth="1"/>
    <col min="7" max="7" width="42.85546875" style="3" customWidth="1"/>
    <col min="8" max="8" width="16.42578125" style="3" bestFit="1" customWidth="1"/>
    <col min="9" max="9" width="20" style="3" bestFit="1" customWidth="1"/>
    <col min="10" max="10" width="12.5703125" style="3" bestFit="1" customWidth="1"/>
    <col min="11" max="11" width="10.42578125" style="3" bestFit="1" customWidth="1"/>
    <col min="12" max="12" width="17.7109375" style="3" bestFit="1" customWidth="1"/>
    <col min="13" max="13" width="39" style="3" customWidth="1"/>
    <col min="14" max="14" width="13.140625" style="3" bestFit="1" customWidth="1"/>
    <col min="15" max="15" width="14.140625" style="3" customWidth="1"/>
    <col min="16" max="16" width="7.85546875" style="3" bestFit="1" customWidth="1"/>
    <col min="17" max="17" width="5.7109375" style="3" bestFit="1" customWidth="1"/>
    <col min="18" max="18" width="4.85546875" style="3" bestFit="1" customWidth="1"/>
    <col min="19" max="19" width="4.140625" style="3" bestFit="1" customWidth="1"/>
    <col min="20" max="21" width="4.85546875" style="3" bestFit="1" customWidth="1"/>
    <col min="22" max="22" width="5.42578125" style="3" bestFit="1" customWidth="1"/>
    <col min="23" max="23" width="6.28515625" style="3" bestFit="1" customWidth="1"/>
    <col min="24" max="24" width="4" style="3" bestFit="1" customWidth="1"/>
    <col min="25" max="25" width="5.85546875" style="3" bestFit="1" customWidth="1"/>
    <col min="26" max="26" width="7.7109375" style="3" bestFit="1" customWidth="1"/>
    <col min="27" max="27" width="8.140625" style="3" bestFit="1" customWidth="1"/>
    <col min="28" max="28" width="4.85546875" style="3" bestFit="1" customWidth="1"/>
    <col min="29" max="29" width="6.5703125" style="3" bestFit="1" customWidth="1"/>
    <col min="30" max="30" width="5.85546875" style="3" bestFit="1" customWidth="1"/>
    <col min="31" max="31" width="4.5703125" style="3" bestFit="1" customWidth="1"/>
    <col min="32" max="32" width="4.42578125" style="3" bestFit="1" customWidth="1"/>
    <col min="33" max="33" width="4.85546875" style="3" bestFit="1" customWidth="1"/>
    <col min="34" max="34" width="4.5703125" style="3" bestFit="1" customWidth="1"/>
    <col min="35" max="35" width="7.42578125" style="3" bestFit="1" customWidth="1"/>
    <col min="36" max="36" width="8.5703125" style="3" bestFit="1" customWidth="1"/>
    <col min="37" max="37" width="6.7109375" style="3" bestFit="1" customWidth="1"/>
    <col min="38" max="38" width="8.42578125" style="3" bestFit="1" customWidth="1"/>
    <col min="39" max="39" width="7.7109375" style="3" bestFit="1" customWidth="1"/>
    <col min="40" max="40" width="8" style="3" bestFit="1" customWidth="1"/>
    <col min="41" max="41" width="6.42578125" style="3" bestFit="1" customWidth="1"/>
    <col min="42" max="42" width="13.85546875" style="3" bestFit="1" customWidth="1"/>
    <col min="43" max="43" width="13.140625" style="3" bestFit="1" customWidth="1"/>
    <col min="44" max="44" width="11.7109375" style="3" bestFit="1" customWidth="1"/>
    <col min="45" max="16384" width="11.42578125" style="3"/>
  </cols>
  <sheetData>
    <row r="1" spans="1:44" ht="104.25" customHeight="1" x14ac:dyDescent="0.2"/>
    <row r="2" spans="1:44" s="5" customFormat="1" ht="14.25" customHeight="1" x14ac:dyDescent="0.2">
      <c r="A2" s="6" t="s">
        <v>0</v>
      </c>
      <c r="B2" s="6" t="s">
        <v>163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8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8" t="s">
        <v>33</v>
      </c>
      <c r="AJ2" s="8" t="s">
        <v>34</v>
      </c>
      <c r="AK2" s="8" t="s">
        <v>35</v>
      </c>
      <c r="AL2" s="8" t="s">
        <v>36</v>
      </c>
      <c r="AM2" s="8" t="s">
        <v>37</v>
      </c>
      <c r="AN2" s="8" t="s">
        <v>38</v>
      </c>
      <c r="AO2" s="8" t="s">
        <v>39</v>
      </c>
      <c r="AP2" s="8" t="s">
        <v>40</v>
      </c>
      <c r="AQ2" s="8" t="s">
        <v>41</v>
      </c>
      <c r="AR2" s="8" t="s">
        <v>42</v>
      </c>
    </row>
    <row r="3" spans="1:44" ht="14.25" customHeight="1" x14ac:dyDescent="0.2">
      <c r="A3" s="3">
        <v>1</v>
      </c>
      <c r="B3" s="3">
        <v>1</v>
      </c>
      <c r="C3" s="3" t="s">
        <v>43</v>
      </c>
      <c r="D3" s="3" t="s">
        <v>44</v>
      </c>
      <c r="E3" s="3">
        <v>1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O3" s="3" t="s">
        <v>53</v>
      </c>
      <c r="P3" s="3">
        <v>60</v>
      </c>
      <c r="Q3" s="2">
        <v>15</v>
      </c>
      <c r="R3" s="2">
        <v>40</v>
      </c>
      <c r="S3" s="2">
        <v>96</v>
      </c>
      <c r="T3" s="2">
        <v>8</v>
      </c>
      <c r="U3" s="2"/>
      <c r="V3" s="2">
        <v>8</v>
      </c>
      <c r="W3" s="2"/>
      <c r="X3" s="2"/>
      <c r="Y3" s="2">
        <v>48</v>
      </c>
      <c r="Z3" s="2">
        <v>200</v>
      </c>
      <c r="AA3" s="2">
        <v>120</v>
      </c>
      <c r="AB3" s="2">
        <v>16</v>
      </c>
      <c r="AC3" s="4">
        <v>24</v>
      </c>
      <c r="AD3" s="2">
        <v>8</v>
      </c>
      <c r="AE3" s="2"/>
      <c r="AF3" s="2"/>
      <c r="AG3" s="2"/>
      <c r="AH3" s="2"/>
      <c r="AI3" s="4"/>
      <c r="AJ3" s="4">
        <v>80</v>
      </c>
      <c r="AK3" s="4"/>
      <c r="AL3" s="4">
        <v>80</v>
      </c>
      <c r="AM3" s="4">
        <v>30</v>
      </c>
      <c r="AN3" s="4"/>
      <c r="AO3" s="4"/>
      <c r="AP3" s="4">
        <v>1</v>
      </c>
      <c r="AQ3" s="4"/>
      <c r="AR3" s="4"/>
    </row>
    <row r="4" spans="1:44" ht="14.25" customHeight="1" x14ac:dyDescent="0.2">
      <c r="A4" s="3">
        <v>2</v>
      </c>
      <c r="B4" s="3">
        <v>2</v>
      </c>
      <c r="C4" s="3" t="s">
        <v>43</v>
      </c>
      <c r="D4" s="1" t="s">
        <v>44</v>
      </c>
      <c r="E4" s="1">
        <v>2</v>
      </c>
      <c r="F4" s="1" t="s">
        <v>54</v>
      </c>
      <c r="G4" s="1" t="s">
        <v>55</v>
      </c>
      <c r="H4" s="1" t="s">
        <v>56</v>
      </c>
      <c r="I4" s="1" t="s">
        <v>57</v>
      </c>
      <c r="J4" s="1" t="s">
        <v>49</v>
      </c>
      <c r="K4" s="1" t="s">
        <v>58</v>
      </c>
      <c r="L4" s="1" t="s">
        <v>59</v>
      </c>
      <c r="M4" s="1" t="s">
        <v>60</v>
      </c>
      <c r="N4" s="1" t="s">
        <v>61</v>
      </c>
      <c r="O4" s="1" t="s">
        <v>53</v>
      </c>
      <c r="P4" s="2">
        <v>96</v>
      </c>
      <c r="Q4" s="2">
        <v>47</v>
      </c>
      <c r="R4" s="2">
        <v>64</v>
      </c>
      <c r="S4" s="2">
        <v>104</v>
      </c>
      <c r="T4" s="2">
        <v>16</v>
      </c>
      <c r="U4" s="2"/>
      <c r="V4" s="2">
        <v>16</v>
      </c>
      <c r="W4" s="2"/>
      <c r="X4" s="2"/>
      <c r="Y4" s="2">
        <v>108</v>
      </c>
      <c r="Z4" s="2">
        <v>356</v>
      </c>
      <c r="AA4" s="2">
        <v>240</v>
      </c>
      <c r="AB4" s="2">
        <v>8</v>
      </c>
      <c r="AC4" s="2">
        <v>24</v>
      </c>
      <c r="AD4" s="2">
        <v>40</v>
      </c>
      <c r="AE4" s="2"/>
      <c r="AF4" s="2"/>
      <c r="AG4" s="2">
        <v>24</v>
      </c>
      <c r="AH4" s="2">
        <v>48</v>
      </c>
      <c r="AI4" s="2">
        <v>80</v>
      </c>
      <c r="AJ4" s="2">
        <v>84</v>
      </c>
      <c r="AK4" s="2">
        <v>48</v>
      </c>
      <c r="AL4" s="2">
        <v>120</v>
      </c>
      <c r="AM4" s="2">
        <v>30</v>
      </c>
      <c r="AN4" s="1"/>
      <c r="AO4" s="1"/>
      <c r="AP4" s="1">
        <v>1</v>
      </c>
      <c r="AQ4" s="1"/>
      <c r="AR4" s="1"/>
    </row>
    <row r="5" spans="1:44" ht="14.25" customHeight="1" x14ac:dyDescent="0.2">
      <c r="A5" s="3">
        <v>5</v>
      </c>
      <c r="B5" s="3">
        <v>5</v>
      </c>
      <c r="C5" s="3" t="s">
        <v>62</v>
      </c>
      <c r="D5" s="1" t="s">
        <v>44</v>
      </c>
      <c r="E5" s="1">
        <v>5</v>
      </c>
      <c r="F5" s="1" t="s">
        <v>63</v>
      </c>
      <c r="G5" s="1" t="s">
        <v>64</v>
      </c>
      <c r="H5" s="1">
        <v>4910322</v>
      </c>
      <c r="I5" s="1" t="s">
        <v>65</v>
      </c>
      <c r="J5" s="1" t="s">
        <v>49</v>
      </c>
      <c r="K5" s="1" t="s">
        <v>66</v>
      </c>
      <c r="L5" s="1">
        <v>4.5</v>
      </c>
      <c r="M5" s="1" t="s">
        <v>67</v>
      </c>
      <c r="N5" s="1"/>
      <c r="O5" s="1" t="s">
        <v>68</v>
      </c>
      <c r="P5" s="2">
        <v>25</v>
      </c>
      <c r="Q5" s="2"/>
      <c r="R5" s="2">
        <v>49</v>
      </c>
      <c r="S5" s="2">
        <v>75</v>
      </c>
      <c r="T5" s="2"/>
      <c r="U5" s="2"/>
      <c r="V5" s="2"/>
      <c r="W5" s="2"/>
      <c r="X5" s="1"/>
      <c r="Y5" s="2">
        <v>48</v>
      </c>
      <c r="Z5" s="2">
        <v>7</v>
      </c>
      <c r="AA5" s="2">
        <v>2</v>
      </c>
      <c r="AB5" s="2">
        <v>1</v>
      </c>
      <c r="AC5" s="2">
        <v>1</v>
      </c>
      <c r="AD5" s="2"/>
      <c r="AE5" s="2"/>
      <c r="AF5" s="2"/>
      <c r="AG5" s="2">
        <v>8</v>
      </c>
      <c r="AH5" s="2">
        <v>24</v>
      </c>
      <c r="AI5" s="1"/>
      <c r="AJ5" s="1">
        <v>1</v>
      </c>
      <c r="AK5" s="1"/>
      <c r="AL5" s="1">
        <v>1</v>
      </c>
      <c r="AM5" s="1">
        <v>2</v>
      </c>
      <c r="AN5" s="1"/>
      <c r="AO5" s="1"/>
      <c r="AP5" s="1">
        <v>1</v>
      </c>
      <c r="AQ5" s="1"/>
      <c r="AR5" s="1"/>
    </row>
    <row r="6" spans="1:44" ht="14.25" customHeight="1" x14ac:dyDescent="0.2">
      <c r="A6" s="3">
        <v>6</v>
      </c>
      <c r="B6" s="3">
        <v>6</v>
      </c>
      <c r="C6" s="3" t="s">
        <v>62</v>
      </c>
      <c r="D6" s="3" t="s">
        <v>44</v>
      </c>
      <c r="E6" s="3">
        <v>6</v>
      </c>
      <c r="F6" s="3" t="s">
        <v>69</v>
      </c>
      <c r="G6" s="3" t="s">
        <v>70</v>
      </c>
      <c r="H6" s="3">
        <v>4263029</v>
      </c>
      <c r="I6" s="3" t="s">
        <v>71</v>
      </c>
      <c r="J6" s="3" t="s">
        <v>49</v>
      </c>
      <c r="K6" s="3" t="s">
        <v>72</v>
      </c>
      <c r="L6" s="3">
        <v>1</v>
      </c>
      <c r="M6" s="3" t="s">
        <v>73</v>
      </c>
      <c r="O6" s="3" t="s">
        <v>74</v>
      </c>
      <c r="Q6" s="3">
        <v>16</v>
      </c>
      <c r="R6" s="3">
        <v>20</v>
      </c>
      <c r="S6" s="3">
        <v>56</v>
      </c>
      <c r="Z6" s="3">
        <v>2</v>
      </c>
      <c r="AA6" s="3">
        <v>1</v>
      </c>
      <c r="AL6" s="3">
        <v>1</v>
      </c>
      <c r="AM6" s="3">
        <v>1</v>
      </c>
      <c r="AP6" s="3">
        <v>1</v>
      </c>
    </row>
    <row r="7" spans="1:44" ht="14.25" customHeight="1" x14ac:dyDescent="0.2">
      <c r="A7" s="3">
        <v>7</v>
      </c>
      <c r="B7" s="3">
        <v>7</v>
      </c>
      <c r="C7" s="3" t="s">
        <v>62</v>
      </c>
      <c r="D7" s="3" t="s">
        <v>44</v>
      </c>
      <c r="E7" s="3">
        <v>7</v>
      </c>
      <c r="F7" s="3" t="s">
        <v>75</v>
      </c>
      <c r="G7" s="3" t="s">
        <v>76</v>
      </c>
      <c r="H7" s="3">
        <v>4261171</v>
      </c>
      <c r="I7" s="3" t="s">
        <v>77</v>
      </c>
      <c r="J7" s="3" t="s">
        <v>49</v>
      </c>
      <c r="K7" s="3" t="s">
        <v>72</v>
      </c>
      <c r="L7" s="3">
        <v>1.5</v>
      </c>
      <c r="M7" s="3" t="s">
        <v>78</v>
      </c>
      <c r="O7" s="3" t="s">
        <v>68</v>
      </c>
      <c r="P7" s="3">
        <v>24</v>
      </c>
      <c r="R7" s="3">
        <v>16</v>
      </c>
      <c r="S7" s="3">
        <v>39</v>
      </c>
      <c r="Y7" s="3">
        <v>8</v>
      </c>
      <c r="Z7" s="3">
        <v>2</v>
      </c>
      <c r="AA7" s="3">
        <v>1</v>
      </c>
      <c r="AL7" s="3">
        <v>2</v>
      </c>
      <c r="AP7" s="3">
        <v>1</v>
      </c>
    </row>
    <row r="8" spans="1:44" ht="14.25" customHeight="1" x14ac:dyDescent="0.2">
      <c r="A8" s="3">
        <v>9</v>
      </c>
      <c r="B8" s="3">
        <v>9</v>
      </c>
      <c r="C8" s="3" t="s">
        <v>62</v>
      </c>
      <c r="D8" s="3" t="s">
        <v>44</v>
      </c>
      <c r="E8" s="3">
        <v>9</v>
      </c>
      <c r="F8" s="3" t="s">
        <v>79</v>
      </c>
      <c r="G8" s="3" t="s">
        <v>80</v>
      </c>
      <c r="H8" s="3">
        <v>4820056</v>
      </c>
      <c r="I8" s="3" t="s">
        <v>81</v>
      </c>
      <c r="J8" s="3" t="s">
        <v>49</v>
      </c>
      <c r="K8" s="3" t="s">
        <v>66</v>
      </c>
      <c r="L8" s="3">
        <v>8</v>
      </c>
      <c r="M8" s="3" t="s">
        <v>82</v>
      </c>
      <c r="O8" s="3" t="s">
        <v>74</v>
      </c>
      <c r="P8" s="3">
        <v>48</v>
      </c>
      <c r="R8" s="3">
        <v>12</v>
      </c>
      <c r="Y8" s="3">
        <v>24</v>
      </c>
      <c r="Z8" s="3">
        <v>2</v>
      </c>
      <c r="AA8" s="3">
        <v>1</v>
      </c>
      <c r="AL8" s="3">
        <v>1</v>
      </c>
      <c r="AM8" s="3">
        <v>1</v>
      </c>
      <c r="AP8" s="3">
        <v>1</v>
      </c>
    </row>
    <row r="9" spans="1:44" ht="14.25" customHeight="1" x14ac:dyDescent="0.2">
      <c r="A9" s="3">
        <v>10</v>
      </c>
      <c r="B9" s="3">
        <v>10</v>
      </c>
      <c r="C9" s="3" t="s">
        <v>62</v>
      </c>
      <c r="D9" s="3" t="s">
        <v>44</v>
      </c>
      <c r="E9" s="3">
        <v>10</v>
      </c>
      <c r="F9" s="3" t="s">
        <v>83</v>
      </c>
      <c r="G9" s="3" t="s">
        <v>84</v>
      </c>
      <c r="H9" s="3">
        <v>4311567</v>
      </c>
      <c r="I9" s="3" t="s">
        <v>85</v>
      </c>
      <c r="J9" s="3" t="s">
        <v>49</v>
      </c>
      <c r="K9" s="3" t="s">
        <v>72</v>
      </c>
      <c r="L9" s="3">
        <v>2</v>
      </c>
      <c r="M9" s="3" t="s">
        <v>86</v>
      </c>
      <c r="O9" s="3" t="s">
        <v>87</v>
      </c>
      <c r="Q9" s="3">
        <v>24</v>
      </c>
      <c r="S9" s="3">
        <v>24</v>
      </c>
      <c r="Z9" s="3">
        <v>1</v>
      </c>
      <c r="AA9" s="3">
        <v>1</v>
      </c>
      <c r="AL9" s="3">
        <v>1</v>
      </c>
      <c r="AM9" s="3">
        <v>1</v>
      </c>
      <c r="AP9" s="3">
        <v>1</v>
      </c>
    </row>
    <row r="10" spans="1:44" ht="14.25" customHeight="1" x14ac:dyDescent="0.2">
      <c r="A10" s="3">
        <v>11</v>
      </c>
      <c r="B10" s="3">
        <v>11</v>
      </c>
      <c r="C10" s="3" t="s">
        <v>62</v>
      </c>
      <c r="D10" s="3" t="s">
        <v>44</v>
      </c>
      <c r="E10" s="3">
        <v>11</v>
      </c>
      <c r="F10" s="3" t="s">
        <v>88</v>
      </c>
      <c r="G10" s="3" t="s">
        <v>89</v>
      </c>
      <c r="H10" s="3">
        <v>4315020</v>
      </c>
      <c r="I10" s="3" t="s">
        <v>90</v>
      </c>
      <c r="J10" s="3" t="s">
        <v>49</v>
      </c>
      <c r="K10" s="3" t="s">
        <v>72</v>
      </c>
      <c r="L10" s="3">
        <v>5</v>
      </c>
      <c r="M10" s="3" t="s">
        <v>91</v>
      </c>
      <c r="O10" s="3" t="s">
        <v>74</v>
      </c>
      <c r="P10" s="3">
        <v>24</v>
      </c>
      <c r="R10" s="3">
        <v>28</v>
      </c>
      <c r="S10" s="3">
        <v>44</v>
      </c>
      <c r="Y10" s="3">
        <v>48</v>
      </c>
      <c r="Z10" s="3">
        <v>2</v>
      </c>
      <c r="AA10" s="3">
        <v>2</v>
      </c>
      <c r="AB10" s="3">
        <v>1</v>
      </c>
      <c r="AC10" s="3">
        <v>1</v>
      </c>
      <c r="AD10" s="3">
        <v>20</v>
      </c>
      <c r="AL10" s="3">
        <v>1</v>
      </c>
      <c r="AM10" s="3">
        <v>1</v>
      </c>
      <c r="AP10" s="3">
        <v>1</v>
      </c>
    </row>
    <row r="11" spans="1:44" ht="14.25" customHeight="1" x14ac:dyDescent="0.2">
      <c r="A11" s="3">
        <v>12</v>
      </c>
      <c r="B11" s="3">
        <v>12</v>
      </c>
      <c r="C11" s="3" t="s">
        <v>62</v>
      </c>
      <c r="D11" s="3" t="s">
        <v>44</v>
      </c>
      <c r="E11" s="3">
        <v>12</v>
      </c>
      <c r="F11" s="3" t="s">
        <v>92</v>
      </c>
      <c r="G11" s="3" t="s">
        <v>93</v>
      </c>
      <c r="H11" s="3">
        <v>4511120</v>
      </c>
      <c r="I11" s="3" t="s">
        <v>94</v>
      </c>
      <c r="J11" s="3" t="s">
        <v>49</v>
      </c>
      <c r="K11" s="3" t="s">
        <v>66</v>
      </c>
      <c r="M11" s="3" t="s">
        <v>95</v>
      </c>
      <c r="O11" s="3" t="s">
        <v>74</v>
      </c>
      <c r="Q11" s="3">
        <v>12</v>
      </c>
      <c r="R11" s="3">
        <v>8</v>
      </c>
      <c r="S11" s="3">
        <v>48</v>
      </c>
      <c r="Y11" s="3">
        <v>24</v>
      </c>
      <c r="Z11" s="3">
        <v>2</v>
      </c>
      <c r="AA11" s="3">
        <v>1</v>
      </c>
      <c r="AC11" s="3">
        <v>1</v>
      </c>
      <c r="AD11" s="3">
        <v>20</v>
      </c>
      <c r="AJ11" s="3">
        <v>1</v>
      </c>
      <c r="AL11" s="3">
        <v>2</v>
      </c>
      <c r="AM11" s="3">
        <v>1</v>
      </c>
      <c r="AP11" s="3">
        <v>1</v>
      </c>
    </row>
    <row r="12" spans="1:44" ht="14.25" customHeight="1" x14ac:dyDescent="0.2">
      <c r="A12" s="3">
        <v>13</v>
      </c>
      <c r="B12" s="3">
        <v>13</v>
      </c>
      <c r="C12" s="3" t="s">
        <v>62</v>
      </c>
      <c r="D12" s="3" t="s">
        <v>44</v>
      </c>
      <c r="E12" s="3">
        <v>13</v>
      </c>
      <c r="F12" s="3" t="s">
        <v>96</v>
      </c>
      <c r="H12" s="3">
        <v>4910645</v>
      </c>
      <c r="I12" s="3" t="s">
        <v>97</v>
      </c>
      <c r="J12" s="3" t="s">
        <v>49</v>
      </c>
      <c r="K12" s="3" t="s">
        <v>66</v>
      </c>
      <c r="L12" s="3">
        <v>10</v>
      </c>
      <c r="M12" s="3" t="s">
        <v>98</v>
      </c>
      <c r="O12" s="3" t="s">
        <v>74</v>
      </c>
      <c r="P12" s="3">
        <v>20</v>
      </c>
      <c r="Q12" s="3">
        <v>20</v>
      </c>
      <c r="R12" s="3">
        <v>12</v>
      </c>
      <c r="S12" s="3">
        <v>24</v>
      </c>
      <c r="Y12" s="3">
        <v>12</v>
      </c>
      <c r="Z12" s="3">
        <v>2</v>
      </c>
      <c r="AA12" s="3">
        <v>1</v>
      </c>
      <c r="AC12" s="3">
        <v>1</v>
      </c>
      <c r="AL12" s="3">
        <v>1</v>
      </c>
      <c r="AM12" s="3">
        <v>1</v>
      </c>
      <c r="AP12" s="3">
        <v>1</v>
      </c>
    </row>
    <row r="13" spans="1:44" ht="14.25" customHeight="1" x14ac:dyDescent="0.2">
      <c r="A13" s="3">
        <v>14</v>
      </c>
      <c r="B13" s="3">
        <v>14</v>
      </c>
      <c r="C13" s="3" t="s">
        <v>62</v>
      </c>
      <c r="D13" s="3" t="s">
        <v>44</v>
      </c>
      <c r="E13" s="3">
        <v>14</v>
      </c>
      <c r="F13" s="3" t="s">
        <v>99</v>
      </c>
      <c r="G13" s="3" t="s">
        <v>100</v>
      </c>
      <c r="H13" s="3">
        <v>4262151</v>
      </c>
      <c r="I13" s="3" t="s">
        <v>101</v>
      </c>
      <c r="J13" s="3" t="s">
        <v>49</v>
      </c>
      <c r="K13" s="3" t="s">
        <v>66</v>
      </c>
      <c r="L13" s="3">
        <v>2</v>
      </c>
      <c r="M13" s="3" t="s">
        <v>102</v>
      </c>
      <c r="O13" s="3" t="s">
        <v>68</v>
      </c>
      <c r="P13" s="3">
        <v>37</v>
      </c>
      <c r="Q13" s="3">
        <v>92</v>
      </c>
      <c r="R13" s="3">
        <v>48</v>
      </c>
      <c r="S13" s="3">
        <v>96</v>
      </c>
      <c r="U13" s="3">
        <v>8</v>
      </c>
      <c r="V13" s="3">
        <v>24</v>
      </c>
      <c r="X13" s="3">
        <v>8</v>
      </c>
      <c r="Y13" s="3">
        <v>60</v>
      </c>
      <c r="Z13" s="3">
        <v>7</v>
      </c>
      <c r="AA13" s="3">
        <v>4</v>
      </c>
      <c r="AB13" s="3">
        <v>1</v>
      </c>
      <c r="AC13" s="3">
        <v>1</v>
      </c>
      <c r="AD13" s="3">
        <v>24</v>
      </c>
      <c r="AH13" s="3">
        <v>24</v>
      </c>
      <c r="AJ13" s="3">
        <v>1</v>
      </c>
      <c r="AK13" s="3">
        <v>8</v>
      </c>
      <c r="AL13" s="3">
        <v>2</v>
      </c>
      <c r="AM13" s="3">
        <v>1</v>
      </c>
      <c r="AP13" s="3">
        <v>1</v>
      </c>
    </row>
    <row r="14" spans="1:44" ht="14.25" customHeight="1" x14ac:dyDescent="0.2">
      <c r="A14" s="3">
        <v>15</v>
      </c>
      <c r="B14" s="3">
        <v>15</v>
      </c>
      <c r="C14" s="3" t="s">
        <v>62</v>
      </c>
      <c r="D14" s="3" t="s">
        <v>44</v>
      </c>
      <c r="E14" s="3">
        <v>15</v>
      </c>
      <c r="F14" s="3" t="s">
        <v>103</v>
      </c>
      <c r="G14" s="3" t="s">
        <v>104</v>
      </c>
      <c r="H14" s="3" t="s">
        <v>105</v>
      </c>
      <c r="I14" s="3" t="s">
        <v>90</v>
      </c>
      <c r="J14" s="3" t="s">
        <v>49</v>
      </c>
      <c r="K14" s="3" t="s">
        <v>66</v>
      </c>
      <c r="M14" s="3" t="s">
        <v>106</v>
      </c>
      <c r="O14" s="3" t="s">
        <v>68</v>
      </c>
      <c r="P14" s="3">
        <v>11</v>
      </c>
      <c r="R14" s="3">
        <v>10</v>
      </c>
      <c r="S14" s="3">
        <v>35</v>
      </c>
      <c r="T14" s="3">
        <v>24</v>
      </c>
      <c r="Y14" s="3">
        <v>24</v>
      </c>
      <c r="Z14" s="3">
        <v>4</v>
      </c>
      <c r="AA14" s="3">
        <v>2</v>
      </c>
      <c r="AD14" s="3">
        <v>48</v>
      </c>
      <c r="AL14" s="3">
        <v>1</v>
      </c>
      <c r="AM14" s="3">
        <v>1</v>
      </c>
      <c r="AP14" s="3">
        <v>1</v>
      </c>
    </row>
    <row r="15" spans="1:44" ht="14.25" customHeight="1" x14ac:dyDescent="0.2">
      <c r="A15" s="3">
        <v>16</v>
      </c>
      <c r="B15" s="3">
        <v>16</v>
      </c>
      <c r="C15" s="3" t="s">
        <v>62</v>
      </c>
      <c r="D15" s="3" t="s">
        <v>44</v>
      </c>
      <c r="E15" s="3">
        <v>16</v>
      </c>
      <c r="F15" s="3" t="s">
        <v>107</v>
      </c>
      <c r="G15" s="3" t="s">
        <v>108</v>
      </c>
      <c r="H15" s="3">
        <v>4261018</v>
      </c>
      <c r="I15" s="3" t="s">
        <v>109</v>
      </c>
      <c r="J15" s="3" t="s">
        <v>49</v>
      </c>
      <c r="K15" s="3" t="s">
        <v>58</v>
      </c>
      <c r="L15" s="3" t="s">
        <v>110</v>
      </c>
      <c r="M15" s="3" t="s">
        <v>111</v>
      </c>
      <c r="N15" s="3" t="s">
        <v>61</v>
      </c>
      <c r="O15" s="3" t="s">
        <v>68</v>
      </c>
      <c r="P15" s="3">
        <v>60</v>
      </c>
      <c r="Q15" s="3">
        <v>58</v>
      </c>
      <c r="R15" s="3">
        <v>84</v>
      </c>
      <c r="S15" s="3">
        <v>126</v>
      </c>
      <c r="T15" s="3">
        <v>24</v>
      </c>
      <c r="U15" s="3">
        <v>24</v>
      </c>
      <c r="V15" s="3">
        <v>24</v>
      </c>
      <c r="X15" s="3">
        <v>18</v>
      </c>
      <c r="Y15" s="3">
        <v>64</v>
      </c>
      <c r="Z15" s="3">
        <v>13</v>
      </c>
      <c r="AA15" s="3">
        <v>6</v>
      </c>
      <c r="AB15" s="3">
        <v>15</v>
      </c>
      <c r="AC15" s="3">
        <v>1</v>
      </c>
      <c r="AD15" s="3">
        <v>48</v>
      </c>
      <c r="AF15" s="3">
        <v>24</v>
      </c>
      <c r="AH15" s="3">
        <v>92</v>
      </c>
      <c r="AJ15" s="3">
        <v>3</v>
      </c>
      <c r="AK15" s="3">
        <v>18</v>
      </c>
      <c r="AL15" s="3">
        <v>3</v>
      </c>
      <c r="AM15" s="3">
        <v>1</v>
      </c>
      <c r="AP15" s="3">
        <v>1</v>
      </c>
    </row>
    <row r="16" spans="1:44" ht="14.25" customHeight="1" x14ac:dyDescent="0.2">
      <c r="A16" s="3">
        <v>179</v>
      </c>
      <c r="B16" s="3">
        <v>179</v>
      </c>
      <c r="C16" s="3" t="s">
        <v>62</v>
      </c>
      <c r="D16" s="3" t="s">
        <v>44</v>
      </c>
      <c r="E16" s="3">
        <v>179</v>
      </c>
      <c r="F16" s="3" t="s">
        <v>112</v>
      </c>
      <c r="G16" s="3" t="s">
        <v>113</v>
      </c>
      <c r="H16" s="3">
        <v>4260995</v>
      </c>
      <c r="I16" s="3" t="s">
        <v>114</v>
      </c>
      <c r="J16" s="3" t="s">
        <v>49</v>
      </c>
      <c r="K16" s="3" t="s">
        <v>66</v>
      </c>
      <c r="M16" s="3" t="s">
        <v>115</v>
      </c>
      <c r="O16" s="3" t="s">
        <v>116</v>
      </c>
      <c r="P16" s="3">
        <v>44</v>
      </c>
      <c r="R16" s="3">
        <v>9</v>
      </c>
      <c r="S16" s="3">
        <v>24</v>
      </c>
      <c r="Y16" s="3">
        <v>24</v>
      </c>
      <c r="Z16" s="3">
        <v>2</v>
      </c>
      <c r="AA16" s="3">
        <v>1</v>
      </c>
      <c r="AC16" s="3">
        <v>1</v>
      </c>
      <c r="AD16" s="3">
        <v>12</v>
      </c>
      <c r="AM16" s="3">
        <v>1</v>
      </c>
      <c r="AP16" s="3">
        <v>1</v>
      </c>
    </row>
    <row r="17" spans="1:43" ht="14.25" customHeight="1" x14ac:dyDescent="0.2">
      <c r="A17" s="3">
        <v>185</v>
      </c>
      <c r="B17" s="3">
        <v>185</v>
      </c>
      <c r="C17" s="3" t="s">
        <v>62</v>
      </c>
      <c r="D17" s="3" t="s">
        <v>44</v>
      </c>
      <c r="E17" s="3">
        <v>185</v>
      </c>
      <c r="F17" s="3" t="s">
        <v>117</v>
      </c>
      <c r="G17" s="3" t="s">
        <v>118</v>
      </c>
      <c r="H17" s="3">
        <v>4820012</v>
      </c>
      <c r="I17" s="3" t="s">
        <v>119</v>
      </c>
      <c r="J17" s="3" t="s">
        <v>49</v>
      </c>
      <c r="K17" s="3" t="s">
        <v>66</v>
      </c>
      <c r="L17" s="3">
        <v>7</v>
      </c>
      <c r="M17" s="3" t="s">
        <v>120</v>
      </c>
      <c r="O17" s="3" t="s">
        <v>74</v>
      </c>
      <c r="P17" s="3">
        <v>36</v>
      </c>
      <c r="Q17" s="3">
        <v>34</v>
      </c>
      <c r="R17" s="3">
        <v>16</v>
      </c>
      <c r="Y17" s="3">
        <v>24</v>
      </c>
      <c r="Z17" s="3">
        <v>3</v>
      </c>
      <c r="AA17" s="3">
        <v>1</v>
      </c>
      <c r="AC17" s="3">
        <v>1</v>
      </c>
      <c r="AL17" s="3">
        <v>1</v>
      </c>
      <c r="AM17" s="3">
        <v>1</v>
      </c>
      <c r="AP17" s="3">
        <v>1</v>
      </c>
    </row>
    <row r="18" spans="1:43" ht="14.25" customHeight="1" x14ac:dyDescent="0.2">
      <c r="A18" s="3">
        <v>196</v>
      </c>
      <c r="B18" s="3">
        <v>196</v>
      </c>
      <c r="C18" s="3" t="s">
        <v>62</v>
      </c>
      <c r="D18" s="3" t="s">
        <v>44</v>
      </c>
      <c r="E18" s="3">
        <v>196</v>
      </c>
      <c r="F18" s="3" t="s">
        <v>121</v>
      </c>
      <c r="G18" s="3" t="s">
        <v>122</v>
      </c>
      <c r="H18" s="3">
        <v>4217831</v>
      </c>
      <c r="I18" s="3" t="s">
        <v>109</v>
      </c>
      <c r="J18" s="3" t="s">
        <v>49</v>
      </c>
      <c r="K18" s="3" t="s">
        <v>72</v>
      </c>
      <c r="L18" s="3">
        <v>10</v>
      </c>
      <c r="M18" s="3" t="s">
        <v>123</v>
      </c>
      <c r="O18" s="3" t="s">
        <v>124</v>
      </c>
      <c r="P18" s="3">
        <v>24</v>
      </c>
      <c r="Q18" s="3">
        <v>24</v>
      </c>
      <c r="R18" s="3">
        <v>24</v>
      </c>
      <c r="S18" s="3">
        <v>15</v>
      </c>
      <c r="Z18" s="3">
        <v>2</v>
      </c>
      <c r="AA18" s="3">
        <v>1</v>
      </c>
      <c r="AC18" s="3">
        <v>1</v>
      </c>
      <c r="AJ18" s="3">
        <v>1</v>
      </c>
      <c r="AP18" s="3">
        <v>1</v>
      </c>
    </row>
    <row r="19" spans="1:43" ht="14.25" customHeight="1" x14ac:dyDescent="0.2">
      <c r="A19" s="3">
        <v>210</v>
      </c>
      <c r="B19" s="3">
        <v>210</v>
      </c>
      <c r="C19" s="3" t="s">
        <v>62</v>
      </c>
      <c r="D19" s="3" t="s">
        <v>44</v>
      </c>
      <c r="E19" s="3">
        <v>210</v>
      </c>
      <c r="F19" s="3" t="s">
        <v>125</v>
      </c>
      <c r="G19" s="3" t="s">
        <v>126</v>
      </c>
      <c r="H19" s="3">
        <v>4910683</v>
      </c>
      <c r="I19" s="3" t="s">
        <v>127</v>
      </c>
      <c r="J19" s="3" t="s">
        <v>49</v>
      </c>
      <c r="K19" s="3" t="s">
        <v>72</v>
      </c>
      <c r="L19" s="3">
        <v>2.5</v>
      </c>
      <c r="M19" s="3" t="s">
        <v>128</v>
      </c>
      <c r="O19" s="3" t="s">
        <v>129</v>
      </c>
      <c r="P19" s="3">
        <v>48</v>
      </c>
      <c r="Q19" s="3">
        <v>24</v>
      </c>
      <c r="R19" s="3">
        <v>16</v>
      </c>
      <c r="Z19" s="3">
        <v>2</v>
      </c>
      <c r="AA19" s="3">
        <v>1</v>
      </c>
      <c r="AC19" s="3">
        <v>1</v>
      </c>
      <c r="AL19" s="3">
        <v>1</v>
      </c>
      <c r="AM19" s="3">
        <v>1</v>
      </c>
      <c r="AP19" s="3">
        <v>1</v>
      </c>
    </row>
    <row r="20" spans="1:43" ht="14.25" customHeight="1" x14ac:dyDescent="0.2">
      <c r="A20" s="3">
        <v>211</v>
      </c>
      <c r="B20" s="3">
        <v>211</v>
      </c>
      <c r="C20" s="3" t="s">
        <v>62</v>
      </c>
      <c r="D20" s="3" t="s">
        <v>44</v>
      </c>
      <c r="E20" s="3">
        <v>211</v>
      </c>
      <c r="F20" s="3" t="s">
        <v>130</v>
      </c>
      <c r="G20" s="3" t="s">
        <v>131</v>
      </c>
      <c r="H20" s="3" t="s">
        <v>132</v>
      </c>
      <c r="I20" s="3" t="s">
        <v>114</v>
      </c>
      <c r="J20" s="3" t="s">
        <v>49</v>
      </c>
      <c r="K20" s="3" t="s">
        <v>133</v>
      </c>
      <c r="L20" s="3">
        <v>1.5</v>
      </c>
      <c r="M20" s="3" t="s">
        <v>134</v>
      </c>
      <c r="O20" s="3" t="s">
        <v>135</v>
      </c>
      <c r="P20" s="3">
        <v>24</v>
      </c>
      <c r="S20" s="3">
        <v>15</v>
      </c>
      <c r="Z20" s="3">
        <v>1</v>
      </c>
      <c r="AP20" s="3">
        <v>1</v>
      </c>
    </row>
    <row r="21" spans="1:43" ht="14.25" customHeight="1" x14ac:dyDescent="0.2">
      <c r="A21" s="3">
        <v>212</v>
      </c>
      <c r="B21" s="3">
        <v>212</v>
      </c>
      <c r="C21" s="3" t="s">
        <v>62</v>
      </c>
      <c r="D21" s="3" t="s">
        <v>44</v>
      </c>
      <c r="E21" s="3">
        <v>212</v>
      </c>
      <c r="F21" s="3" t="s">
        <v>136</v>
      </c>
      <c r="G21" s="3" t="s">
        <v>137</v>
      </c>
      <c r="H21" s="3" t="s">
        <v>132</v>
      </c>
      <c r="I21" s="3" t="s">
        <v>97</v>
      </c>
      <c r="J21" s="3" t="s">
        <v>49</v>
      </c>
      <c r="K21" s="3" t="s">
        <v>138</v>
      </c>
      <c r="L21" s="3" t="s">
        <v>139</v>
      </c>
      <c r="M21" s="3" t="s">
        <v>140</v>
      </c>
      <c r="O21" s="3" t="s">
        <v>141</v>
      </c>
      <c r="P21" s="3">
        <v>30</v>
      </c>
      <c r="R21" s="3">
        <v>10</v>
      </c>
      <c r="Z21" s="3">
        <v>1</v>
      </c>
      <c r="AA21" s="3">
        <v>1</v>
      </c>
      <c r="AP21" s="3">
        <v>1</v>
      </c>
    </row>
    <row r="22" spans="1:43" ht="14.25" customHeight="1" x14ac:dyDescent="0.2">
      <c r="A22" s="3">
        <v>214</v>
      </c>
      <c r="B22" s="3">
        <v>214</v>
      </c>
      <c r="C22" s="3" t="s">
        <v>62</v>
      </c>
      <c r="D22" s="3" t="s">
        <v>44</v>
      </c>
      <c r="E22" s="3">
        <v>214</v>
      </c>
      <c r="F22" s="3" t="s">
        <v>142</v>
      </c>
      <c r="G22" s="3" t="s">
        <v>143</v>
      </c>
      <c r="H22" s="3">
        <v>4453054</v>
      </c>
      <c r="I22" s="3" t="s">
        <v>144</v>
      </c>
      <c r="J22" s="3" t="s">
        <v>49</v>
      </c>
      <c r="K22" s="3" t="s">
        <v>72</v>
      </c>
      <c r="L22" s="3">
        <v>12</v>
      </c>
      <c r="M22" s="3" t="s">
        <v>145</v>
      </c>
      <c r="O22" s="3" t="s">
        <v>129</v>
      </c>
      <c r="P22" s="3">
        <v>44</v>
      </c>
      <c r="R22" s="3">
        <v>15</v>
      </c>
      <c r="Z22" s="3">
        <v>1</v>
      </c>
      <c r="AA22" s="3">
        <v>1</v>
      </c>
      <c r="AL22" s="3">
        <v>1</v>
      </c>
      <c r="AM22" s="3">
        <v>1</v>
      </c>
      <c r="AP22" s="3">
        <v>1</v>
      </c>
    </row>
    <row r="23" spans="1:43" ht="14.25" customHeight="1" x14ac:dyDescent="0.2">
      <c r="A23" s="3">
        <v>904</v>
      </c>
      <c r="B23" s="3">
        <v>904</v>
      </c>
      <c r="C23" s="3" t="s">
        <v>62</v>
      </c>
      <c r="D23" s="3" t="s">
        <v>146</v>
      </c>
      <c r="E23" s="3">
        <v>904</v>
      </c>
      <c r="F23" s="3" t="s">
        <v>147</v>
      </c>
      <c r="G23" s="3" t="s">
        <v>148</v>
      </c>
      <c r="H23" s="3">
        <v>4512114</v>
      </c>
      <c r="I23" s="3" t="s">
        <v>77</v>
      </c>
      <c r="J23" s="3" t="s">
        <v>146</v>
      </c>
      <c r="K23" s="3" t="s">
        <v>66</v>
      </c>
      <c r="L23" s="3">
        <v>3</v>
      </c>
      <c r="M23" s="3" t="s">
        <v>149</v>
      </c>
      <c r="O23" s="3" t="s">
        <v>74</v>
      </c>
      <c r="P23" s="3">
        <v>20</v>
      </c>
      <c r="R23" s="3">
        <v>44</v>
      </c>
      <c r="S23" s="3">
        <v>16</v>
      </c>
      <c r="Y23" s="3">
        <v>24</v>
      </c>
      <c r="Z23" s="3">
        <v>1</v>
      </c>
      <c r="AA23" s="3">
        <v>1</v>
      </c>
      <c r="AB23" s="3">
        <v>1</v>
      </c>
      <c r="AL23" s="3">
        <v>1</v>
      </c>
      <c r="AM23" s="3">
        <v>2</v>
      </c>
      <c r="AP23" s="3">
        <v>1</v>
      </c>
    </row>
    <row r="24" spans="1:43" ht="14.25" customHeight="1" x14ac:dyDescent="0.2">
      <c r="A24" s="3">
        <v>219</v>
      </c>
      <c r="B24" s="3">
        <v>219</v>
      </c>
      <c r="C24" s="3" t="s">
        <v>62</v>
      </c>
      <c r="D24" s="3" t="s">
        <v>44</v>
      </c>
      <c r="E24" s="3">
        <v>219</v>
      </c>
      <c r="F24" s="3" t="s">
        <v>150</v>
      </c>
      <c r="G24" s="3" t="s">
        <v>151</v>
      </c>
      <c r="H24" s="3" t="s">
        <v>132</v>
      </c>
      <c r="I24" s="3" t="s">
        <v>97</v>
      </c>
      <c r="J24" s="3" t="s">
        <v>49</v>
      </c>
      <c r="K24" s="3" t="s">
        <v>72</v>
      </c>
      <c r="L24" s="3">
        <v>3</v>
      </c>
      <c r="M24" s="3" t="s">
        <v>152</v>
      </c>
      <c r="O24" s="3" t="s">
        <v>124</v>
      </c>
      <c r="Q24" s="3">
        <v>25</v>
      </c>
      <c r="R24" s="3">
        <v>10</v>
      </c>
      <c r="Y24" s="3">
        <v>4</v>
      </c>
      <c r="Z24" s="3">
        <v>1</v>
      </c>
      <c r="AP24" s="3">
        <v>1</v>
      </c>
    </row>
    <row r="25" spans="1:43" ht="14.25" customHeight="1" x14ac:dyDescent="0.2">
      <c r="A25" s="3">
        <v>222</v>
      </c>
      <c r="B25" s="3">
        <v>222</v>
      </c>
      <c r="C25" s="3" t="s">
        <v>62</v>
      </c>
      <c r="D25" s="3" t="s">
        <v>44</v>
      </c>
      <c r="E25" s="3">
        <v>222</v>
      </c>
      <c r="F25" s="3" t="s">
        <v>153</v>
      </c>
      <c r="G25" s="3" t="s">
        <v>154</v>
      </c>
      <c r="H25" s="3" t="s">
        <v>132</v>
      </c>
      <c r="I25" s="3" t="s">
        <v>144</v>
      </c>
      <c r="J25" s="3" t="s">
        <v>49</v>
      </c>
      <c r="K25" s="3" t="s">
        <v>72</v>
      </c>
      <c r="L25" s="3">
        <v>11</v>
      </c>
      <c r="M25" s="3" t="s">
        <v>155</v>
      </c>
      <c r="O25" s="3" t="s">
        <v>129</v>
      </c>
      <c r="Q25" s="3">
        <v>24</v>
      </c>
      <c r="Z25" s="3">
        <v>1</v>
      </c>
      <c r="AA25" s="3">
        <v>1</v>
      </c>
      <c r="AM25" s="3">
        <v>1</v>
      </c>
      <c r="AP25" s="3">
        <v>1</v>
      </c>
    </row>
    <row r="26" spans="1:43" ht="14.25" customHeight="1" x14ac:dyDescent="0.2">
      <c r="A26" s="3">
        <v>308</v>
      </c>
      <c r="B26" s="3">
        <v>308</v>
      </c>
      <c r="C26" s="3" t="s">
        <v>62</v>
      </c>
      <c r="D26" s="3" t="s">
        <v>44</v>
      </c>
      <c r="E26" s="3">
        <v>308</v>
      </c>
      <c r="F26" s="3" t="s">
        <v>156</v>
      </c>
      <c r="G26" s="3" t="s">
        <v>157</v>
      </c>
      <c r="H26" s="3">
        <v>4820015</v>
      </c>
      <c r="I26" s="3" t="s">
        <v>158</v>
      </c>
      <c r="J26" s="3" t="s">
        <v>159</v>
      </c>
      <c r="M26" s="3" t="s">
        <v>160</v>
      </c>
      <c r="O26" s="3" t="s">
        <v>161</v>
      </c>
      <c r="P26" s="3">
        <v>1</v>
      </c>
      <c r="R26" s="3">
        <v>1</v>
      </c>
      <c r="S26" s="3">
        <v>1</v>
      </c>
      <c r="Y26" s="3">
        <v>1</v>
      </c>
      <c r="AQ26" s="3">
        <v>1</v>
      </c>
    </row>
    <row r="27" spans="1:43" ht="14.25" customHeight="1" x14ac:dyDescent="0.2">
      <c r="A27" s="3">
        <v>17</v>
      </c>
      <c r="B27" s="3">
        <v>17</v>
      </c>
      <c r="C27" s="3" t="s">
        <v>162</v>
      </c>
      <c r="D27" s="3" t="s">
        <v>163</v>
      </c>
      <c r="E27" s="3">
        <v>17</v>
      </c>
      <c r="F27" s="3" t="s">
        <v>164</v>
      </c>
      <c r="G27" s="3" t="s">
        <v>165</v>
      </c>
      <c r="H27" s="3" t="s">
        <v>166</v>
      </c>
      <c r="I27" s="3" t="s">
        <v>167</v>
      </c>
      <c r="J27" s="3" t="s">
        <v>49</v>
      </c>
      <c r="K27" s="3" t="s">
        <v>58</v>
      </c>
      <c r="L27" s="3" t="s">
        <v>110</v>
      </c>
      <c r="M27" s="3" t="s">
        <v>168</v>
      </c>
      <c r="N27" s="3" t="s">
        <v>61</v>
      </c>
      <c r="O27" s="3" t="s">
        <v>169</v>
      </c>
      <c r="P27" s="3">
        <f>24+20+16+24</f>
        <v>84</v>
      </c>
      <c r="Q27" s="3">
        <f>24+24</f>
        <v>48</v>
      </c>
      <c r="R27" s="3">
        <f>24+36+4</f>
        <v>64</v>
      </c>
      <c r="S27" s="3">
        <f>24+24+24+24+24</f>
        <v>120</v>
      </c>
      <c r="T27" s="3">
        <v>24</v>
      </c>
      <c r="U27" s="3">
        <v>24</v>
      </c>
      <c r="V27" s="3">
        <v>24</v>
      </c>
      <c r="W27" s="3">
        <v>24</v>
      </c>
      <c r="Y27" s="3">
        <f>24+24+24+24</f>
        <v>96</v>
      </c>
      <c r="Z27" s="3">
        <f>30+36+35+40+36+40+40+40+40+36</f>
        <v>373</v>
      </c>
      <c r="AA27" s="3">
        <v>40</v>
      </c>
      <c r="AB27" s="3">
        <v>16</v>
      </c>
      <c r="AC27" s="3">
        <v>36</v>
      </c>
      <c r="AD27" s="3">
        <v>48</v>
      </c>
      <c r="AF27" s="3">
        <v>24</v>
      </c>
      <c r="AG27" s="3">
        <v>24</v>
      </c>
      <c r="AH27" s="3">
        <v>48</v>
      </c>
      <c r="AI27" s="3">
        <f>40+40+40+35+35</f>
        <v>190</v>
      </c>
      <c r="AJ27" s="3">
        <f>40+40+40+40</f>
        <v>160</v>
      </c>
      <c r="AK27" s="3">
        <f>24+24+24</f>
        <v>72</v>
      </c>
      <c r="AL27" s="3">
        <f>40+40+40+40+40</f>
        <v>200</v>
      </c>
      <c r="AM27" s="3">
        <v>26</v>
      </c>
      <c r="AP27" s="3">
        <v>1</v>
      </c>
    </row>
    <row r="28" spans="1:43" ht="14.25" customHeight="1" x14ac:dyDescent="0.2">
      <c r="A28" s="3">
        <v>18</v>
      </c>
      <c r="B28" s="3">
        <v>18</v>
      </c>
      <c r="C28" s="3" t="s">
        <v>162</v>
      </c>
      <c r="D28" s="3" t="s">
        <v>163</v>
      </c>
      <c r="E28" s="3">
        <v>18</v>
      </c>
      <c r="F28" s="3" t="s">
        <v>170</v>
      </c>
      <c r="G28" s="3" t="s">
        <v>171</v>
      </c>
      <c r="H28" s="3">
        <v>4486475</v>
      </c>
      <c r="I28" s="3" t="s">
        <v>172</v>
      </c>
      <c r="J28" s="3" t="s">
        <v>49</v>
      </c>
      <c r="K28" s="3" t="s">
        <v>66</v>
      </c>
      <c r="L28" s="3" t="s">
        <v>173</v>
      </c>
      <c r="M28" s="3" t="s">
        <v>174</v>
      </c>
      <c r="N28" s="3" t="s">
        <v>175</v>
      </c>
      <c r="O28" s="3" t="s">
        <v>169</v>
      </c>
      <c r="P28" s="3">
        <f>24+36</f>
        <v>60</v>
      </c>
      <c r="Q28" s="3">
        <f>20+24</f>
        <v>44</v>
      </c>
      <c r="R28" s="3">
        <v>24</v>
      </c>
      <c r="S28" s="3">
        <f>24+24+24</f>
        <v>72</v>
      </c>
      <c r="Y28" s="3">
        <v>48</v>
      </c>
      <c r="Z28" s="3">
        <f>40+40+35+35+20</f>
        <v>170</v>
      </c>
      <c r="AA28" s="3">
        <f>40+40</f>
        <v>80</v>
      </c>
      <c r="AB28" s="3">
        <v>8</v>
      </c>
      <c r="AC28" s="3">
        <v>18</v>
      </c>
      <c r="AJ28" s="3">
        <v>40</v>
      </c>
      <c r="AL28" s="3">
        <v>40</v>
      </c>
      <c r="AM28" s="3">
        <v>40</v>
      </c>
      <c r="AP28" s="3">
        <v>1</v>
      </c>
    </row>
    <row r="29" spans="1:43" ht="14.25" customHeight="1" x14ac:dyDescent="0.2">
      <c r="A29" s="3">
        <v>20</v>
      </c>
      <c r="B29" s="3">
        <v>20</v>
      </c>
      <c r="C29" s="3" t="s">
        <v>162</v>
      </c>
      <c r="D29" s="3" t="s">
        <v>163</v>
      </c>
      <c r="E29" s="3">
        <v>20</v>
      </c>
      <c r="F29" s="3" t="s">
        <v>176</v>
      </c>
      <c r="G29" s="3" t="s">
        <v>177</v>
      </c>
      <c r="H29" s="3">
        <v>4487632</v>
      </c>
      <c r="I29" s="3" t="s">
        <v>178</v>
      </c>
      <c r="J29" s="3" t="s">
        <v>49</v>
      </c>
      <c r="K29" s="3" t="s">
        <v>66</v>
      </c>
      <c r="L29" s="3" t="s">
        <v>179</v>
      </c>
      <c r="M29" s="3" t="s">
        <v>180</v>
      </c>
      <c r="N29" s="3" t="s">
        <v>175</v>
      </c>
      <c r="O29" s="3" t="s">
        <v>169</v>
      </c>
      <c r="P29" s="3">
        <v>24</v>
      </c>
      <c r="Q29" s="3">
        <v>20</v>
      </c>
      <c r="R29" s="3">
        <f>36+4</f>
        <v>40</v>
      </c>
      <c r="S29" s="3">
        <f>24+24</f>
        <v>48</v>
      </c>
      <c r="Y29" s="3">
        <f>24+24</f>
        <v>48</v>
      </c>
      <c r="Z29" s="3">
        <f>40+36+36+40+40</f>
        <v>192</v>
      </c>
      <c r="AA29" s="3">
        <f>40+35</f>
        <v>75</v>
      </c>
      <c r="AC29" s="3">
        <v>24</v>
      </c>
      <c r="AJ29" s="3">
        <v>40</v>
      </c>
      <c r="AL29" s="3">
        <f>40+40+35</f>
        <v>115</v>
      </c>
      <c r="AM29" s="3">
        <f>20+20</f>
        <v>40</v>
      </c>
      <c r="AP29" s="3">
        <v>1</v>
      </c>
    </row>
    <row r="30" spans="1:43" ht="14.25" customHeight="1" x14ac:dyDescent="0.2">
      <c r="A30" s="3">
        <v>21</v>
      </c>
      <c r="B30" s="3">
        <v>21</v>
      </c>
      <c r="C30" s="3" t="s">
        <v>162</v>
      </c>
      <c r="D30" s="3" t="s">
        <v>163</v>
      </c>
      <c r="E30" s="3">
        <v>21</v>
      </c>
      <c r="F30" s="3" t="s">
        <v>181</v>
      </c>
      <c r="G30" s="3" t="s">
        <v>182</v>
      </c>
      <c r="H30" s="3">
        <v>4486351</v>
      </c>
      <c r="I30" s="3" t="s">
        <v>183</v>
      </c>
      <c r="J30" s="3" t="s">
        <v>49</v>
      </c>
      <c r="K30" s="3" t="s">
        <v>66</v>
      </c>
      <c r="L30" s="3" t="s">
        <v>184</v>
      </c>
      <c r="M30" s="3" t="s">
        <v>185</v>
      </c>
      <c r="N30" s="3" t="s">
        <v>175</v>
      </c>
      <c r="O30" s="3" t="s">
        <v>186</v>
      </c>
      <c r="P30" s="3">
        <v>24</v>
      </c>
      <c r="R30" s="3">
        <v>8</v>
      </c>
      <c r="S30" s="3">
        <v>24</v>
      </c>
      <c r="Y30" s="3">
        <v>12</v>
      </c>
      <c r="Z30" s="3">
        <f>40+35</f>
        <v>75</v>
      </c>
      <c r="AB30" s="3">
        <v>5</v>
      </c>
      <c r="AC30" s="3">
        <v>20</v>
      </c>
      <c r="AM30" s="3">
        <v>40</v>
      </c>
      <c r="AP30" s="3">
        <v>1</v>
      </c>
    </row>
    <row r="31" spans="1:43" ht="14.25" customHeight="1" x14ac:dyDescent="0.2">
      <c r="A31" s="3">
        <v>22</v>
      </c>
      <c r="B31" s="3">
        <v>22</v>
      </c>
      <c r="C31" s="3" t="s">
        <v>162</v>
      </c>
      <c r="D31" s="3" t="s">
        <v>163</v>
      </c>
      <c r="E31" s="3">
        <v>22</v>
      </c>
      <c r="F31" s="3" t="s">
        <v>187</v>
      </c>
      <c r="G31" s="3" t="s">
        <v>188</v>
      </c>
      <c r="H31" s="3" t="s">
        <v>189</v>
      </c>
      <c r="I31" s="3" t="s">
        <v>190</v>
      </c>
      <c r="J31" s="3" t="s">
        <v>49</v>
      </c>
      <c r="K31" s="3" t="s">
        <v>66</v>
      </c>
      <c r="L31" s="3" t="s">
        <v>191</v>
      </c>
      <c r="M31" s="3" t="s">
        <v>192</v>
      </c>
      <c r="N31" s="3" t="s">
        <v>175</v>
      </c>
      <c r="O31" s="3" t="s">
        <v>193</v>
      </c>
      <c r="P31" s="3">
        <v>24</v>
      </c>
      <c r="R31" s="3">
        <v>12</v>
      </c>
      <c r="S31" s="3">
        <v>20</v>
      </c>
      <c r="Y31" s="3">
        <v>4</v>
      </c>
      <c r="Z31" s="3">
        <f>40+15</f>
        <v>55</v>
      </c>
      <c r="AB31" s="3">
        <v>4</v>
      </c>
      <c r="AC31" s="3">
        <v>4</v>
      </c>
      <c r="AM31" s="3">
        <v>40</v>
      </c>
      <c r="AP31" s="3">
        <v>1</v>
      </c>
    </row>
    <row r="32" spans="1:43" ht="14.25" customHeight="1" x14ac:dyDescent="0.2">
      <c r="A32" s="3">
        <v>24</v>
      </c>
      <c r="B32" s="3">
        <v>24</v>
      </c>
      <c r="C32" s="3" t="s">
        <v>162</v>
      </c>
      <c r="D32" s="3" t="s">
        <v>163</v>
      </c>
      <c r="E32" s="3">
        <v>24</v>
      </c>
      <c r="F32" s="3" t="s">
        <v>194</v>
      </c>
      <c r="G32" s="3" t="s">
        <v>195</v>
      </c>
      <c r="H32" s="3" t="s">
        <v>196</v>
      </c>
      <c r="I32" s="3" t="s">
        <v>197</v>
      </c>
      <c r="J32" s="3" t="s">
        <v>49</v>
      </c>
      <c r="K32" s="3" t="s">
        <v>138</v>
      </c>
      <c r="L32" s="3" t="s">
        <v>198</v>
      </c>
      <c r="M32" s="3" t="s">
        <v>199</v>
      </c>
      <c r="N32" s="3" t="s">
        <v>175</v>
      </c>
      <c r="O32" s="3" t="s">
        <v>200</v>
      </c>
      <c r="Z32" s="3">
        <v>35</v>
      </c>
      <c r="AP32" s="3">
        <v>1</v>
      </c>
    </row>
    <row r="33" spans="1:43" ht="14.25" customHeight="1" x14ac:dyDescent="0.2">
      <c r="A33" s="3">
        <v>25</v>
      </c>
      <c r="B33" s="3">
        <v>25</v>
      </c>
      <c r="C33" s="3" t="s">
        <v>162</v>
      </c>
      <c r="D33" s="3" t="s">
        <v>163</v>
      </c>
      <c r="E33" s="3">
        <v>25</v>
      </c>
      <c r="F33" s="3" t="s">
        <v>201</v>
      </c>
      <c r="G33" s="3" t="s">
        <v>202</v>
      </c>
      <c r="H33" s="3">
        <v>4302261</v>
      </c>
      <c r="I33" s="3" t="s">
        <v>203</v>
      </c>
      <c r="J33" s="3" t="s">
        <v>49</v>
      </c>
      <c r="K33" s="3" t="s">
        <v>66</v>
      </c>
      <c r="L33" s="3" t="s">
        <v>204</v>
      </c>
      <c r="M33" s="3" t="s">
        <v>205</v>
      </c>
      <c r="N33" s="3" t="s">
        <v>175</v>
      </c>
      <c r="O33" s="3" t="s">
        <v>169</v>
      </c>
      <c r="P33" s="3">
        <v>36</v>
      </c>
      <c r="Q33" s="3">
        <v>24</v>
      </c>
      <c r="R33" s="3">
        <v>16</v>
      </c>
      <c r="S33" s="3">
        <f>24+24+22</f>
        <v>70</v>
      </c>
      <c r="T33" s="3">
        <v>24</v>
      </c>
      <c r="Y33" s="3">
        <f>24+24</f>
        <v>48</v>
      </c>
      <c r="Z33" s="3">
        <f>36+40</f>
        <v>76</v>
      </c>
      <c r="AA33" s="3">
        <f>40+40+35</f>
        <v>115</v>
      </c>
      <c r="AB33" s="3">
        <v>20</v>
      </c>
      <c r="AD33" s="3">
        <f>24+24</f>
        <v>48</v>
      </c>
      <c r="AG33" s="3">
        <v>4</v>
      </c>
      <c r="AJ33" s="3">
        <v>40</v>
      </c>
      <c r="AL33" s="3">
        <f>40+40</f>
        <v>80</v>
      </c>
      <c r="AP33" s="3">
        <v>1</v>
      </c>
    </row>
    <row r="34" spans="1:43" ht="14.25" customHeight="1" x14ac:dyDescent="0.2">
      <c r="A34" s="3">
        <v>136</v>
      </c>
      <c r="B34" s="3">
        <v>136</v>
      </c>
      <c r="C34" s="3" t="s">
        <v>162</v>
      </c>
      <c r="D34" s="3" t="s">
        <v>163</v>
      </c>
      <c r="E34" s="3">
        <v>136</v>
      </c>
      <c r="F34" s="3" t="s">
        <v>206</v>
      </c>
      <c r="G34" s="3" t="s">
        <v>207</v>
      </c>
      <c r="H34" s="3">
        <v>4487121</v>
      </c>
      <c r="I34" s="3" t="s">
        <v>208</v>
      </c>
      <c r="J34" s="3" t="s">
        <v>49</v>
      </c>
      <c r="K34" s="3" t="s">
        <v>66</v>
      </c>
      <c r="L34" s="3" t="s">
        <v>209</v>
      </c>
      <c r="M34" s="3" t="s">
        <v>210</v>
      </c>
      <c r="N34" s="3" t="s">
        <v>175</v>
      </c>
      <c r="O34" s="3" t="s">
        <v>211</v>
      </c>
      <c r="P34" s="3">
        <f>24+24+24</f>
        <v>72</v>
      </c>
      <c r="Q34" s="3">
        <f>24+12</f>
        <v>36</v>
      </c>
      <c r="R34" s="3">
        <f>24+24</f>
        <v>48</v>
      </c>
      <c r="S34" s="3">
        <f>24+16</f>
        <v>40</v>
      </c>
      <c r="Y34" s="3">
        <f>16+24</f>
        <v>40</v>
      </c>
      <c r="Z34" s="3">
        <f>36+35+40</f>
        <v>111</v>
      </c>
      <c r="AA34" s="3">
        <f>40+40</f>
        <v>80</v>
      </c>
      <c r="AC34" s="3">
        <v>12</v>
      </c>
      <c r="AL34" s="3">
        <v>40</v>
      </c>
      <c r="AM34" s="3">
        <f>40+20</f>
        <v>60</v>
      </c>
      <c r="AP34" s="3">
        <v>1</v>
      </c>
    </row>
    <row r="35" spans="1:43" ht="14.25" customHeight="1" x14ac:dyDescent="0.2">
      <c r="A35" s="3">
        <v>139</v>
      </c>
      <c r="B35" s="3">
        <v>139</v>
      </c>
      <c r="C35" s="3" t="s">
        <v>162</v>
      </c>
      <c r="D35" s="3" t="s">
        <v>163</v>
      </c>
      <c r="E35" s="3">
        <v>139</v>
      </c>
      <c r="F35" s="3" t="s">
        <v>212</v>
      </c>
      <c r="G35" s="3" t="s">
        <v>213</v>
      </c>
      <c r="H35" s="3" t="s">
        <v>214</v>
      </c>
      <c r="I35" s="3" t="s">
        <v>215</v>
      </c>
      <c r="J35" s="3" t="s">
        <v>49</v>
      </c>
      <c r="K35" s="3" t="s">
        <v>66</v>
      </c>
      <c r="L35" s="3" t="s">
        <v>216</v>
      </c>
      <c r="M35" s="3" t="s">
        <v>217</v>
      </c>
      <c r="N35" s="3" t="s">
        <v>175</v>
      </c>
      <c r="O35" s="3" t="s">
        <v>169</v>
      </c>
      <c r="P35" s="3">
        <f>24+24+24</f>
        <v>72</v>
      </c>
      <c r="Q35" s="3">
        <v>24</v>
      </c>
      <c r="R35" s="3">
        <v>48</v>
      </c>
      <c r="S35" s="3">
        <f>24+24</f>
        <v>48</v>
      </c>
      <c r="Y35" s="3">
        <f>24+24</f>
        <v>48</v>
      </c>
      <c r="Z35" s="3">
        <f>36+36+35+40+36</f>
        <v>183</v>
      </c>
      <c r="AA35" s="3">
        <f>40+40</f>
        <v>80</v>
      </c>
      <c r="AD35" s="3">
        <v>20</v>
      </c>
      <c r="AP35" s="3">
        <v>1</v>
      </c>
    </row>
    <row r="36" spans="1:43" ht="14.25" customHeight="1" x14ac:dyDescent="0.2">
      <c r="A36" s="3">
        <v>221</v>
      </c>
      <c r="B36" s="3">
        <v>221</v>
      </c>
      <c r="C36" s="3" t="s">
        <v>162</v>
      </c>
      <c r="D36" s="3" t="s">
        <v>163</v>
      </c>
      <c r="E36" s="3">
        <v>221</v>
      </c>
      <c r="F36" s="3" t="s">
        <v>218</v>
      </c>
      <c r="G36" s="3" t="s">
        <v>219</v>
      </c>
      <c r="H36" s="3" t="s">
        <v>196</v>
      </c>
      <c r="I36" s="3" t="s">
        <v>203</v>
      </c>
      <c r="J36" s="3" t="s">
        <v>49</v>
      </c>
      <c r="K36" s="3" t="s">
        <v>72</v>
      </c>
      <c r="L36" s="3" t="s">
        <v>220</v>
      </c>
      <c r="M36" s="3" t="s">
        <v>221</v>
      </c>
      <c r="N36" s="3" t="s">
        <v>175</v>
      </c>
      <c r="O36" s="3" t="s">
        <v>193</v>
      </c>
      <c r="P36" s="3">
        <v>0</v>
      </c>
      <c r="Q36" s="3">
        <v>24</v>
      </c>
      <c r="R36" s="3">
        <v>4</v>
      </c>
      <c r="Z36" s="3">
        <v>40</v>
      </c>
      <c r="AL36" s="3">
        <v>40</v>
      </c>
      <c r="AP36" s="3">
        <v>1</v>
      </c>
    </row>
    <row r="37" spans="1:43" ht="14.25" customHeight="1" x14ac:dyDescent="0.2">
      <c r="A37" s="3">
        <v>226</v>
      </c>
      <c r="B37" s="3">
        <v>226</v>
      </c>
      <c r="C37" s="3" t="s">
        <v>162</v>
      </c>
      <c r="D37" s="3" t="s">
        <v>163</v>
      </c>
      <c r="E37" s="3">
        <v>226</v>
      </c>
      <c r="F37" s="3" t="s">
        <v>222</v>
      </c>
      <c r="G37" s="3" t="s">
        <v>223</v>
      </c>
      <c r="H37" s="3" t="s">
        <v>196</v>
      </c>
      <c r="I37" s="3" t="s">
        <v>178</v>
      </c>
      <c r="J37" s="3" t="s">
        <v>49</v>
      </c>
      <c r="K37" s="3" t="s">
        <v>72</v>
      </c>
      <c r="L37" s="3" t="s">
        <v>224</v>
      </c>
      <c r="M37" s="3" t="s">
        <v>225</v>
      </c>
      <c r="N37" s="3" t="s">
        <v>175</v>
      </c>
      <c r="O37" s="3" t="s">
        <v>193</v>
      </c>
      <c r="P37" s="3">
        <f>24+24</f>
        <v>48</v>
      </c>
      <c r="R37" s="3">
        <v>12</v>
      </c>
      <c r="S37" s="3">
        <v>24</v>
      </c>
      <c r="Y37" s="3">
        <v>24</v>
      </c>
      <c r="Z37" s="3">
        <f>35+40</f>
        <v>75</v>
      </c>
      <c r="AA37" s="3">
        <v>40</v>
      </c>
      <c r="AL37" s="3">
        <v>40</v>
      </c>
      <c r="AM37" s="3">
        <f>40+40</f>
        <v>80</v>
      </c>
      <c r="AP37" s="3">
        <v>1</v>
      </c>
    </row>
    <row r="38" spans="1:43" ht="14.25" customHeight="1" x14ac:dyDescent="0.2">
      <c r="A38" s="3">
        <v>234</v>
      </c>
      <c r="B38" s="3">
        <v>234</v>
      </c>
      <c r="C38" s="3" t="s">
        <v>162</v>
      </c>
      <c r="D38" s="3" t="s">
        <v>163</v>
      </c>
      <c r="E38" s="3">
        <v>234</v>
      </c>
      <c r="F38" s="3" t="s">
        <v>226</v>
      </c>
      <c r="G38" s="3" t="s">
        <v>226</v>
      </c>
      <c r="H38" s="3">
        <v>4480742</v>
      </c>
      <c r="I38" s="3" t="s">
        <v>178</v>
      </c>
      <c r="J38" s="3" t="s">
        <v>49</v>
      </c>
      <c r="K38" s="3" t="s">
        <v>72</v>
      </c>
      <c r="L38" s="3" t="s">
        <v>216</v>
      </c>
      <c r="M38" s="3" t="s">
        <v>227</v>
      </c>
      <c r="N38" s="3" t="s">
        <v>175</v>
      </c>
      <c r="O38" s="3" t="s">
        <v>193</v>
      </c>
      <c r="P38" s="3">
        <f>24+24+20</f>
        <v>68</v>
      </c>
      <c r="Q38" s="3">
        <v>24</v>
      </c>
      <c r="R38" s="3">
        <f>4+4</f>
        <v>8</v>
      </c>
      <c r="Z38" s="3">
        <f>40+40+40+10</f>
        <v>130</v>
      </c>
      <c r="AM38" s="3">
        <v>40</v>
      </c>
      <c r="AP38" s="3">
        <v>1</v>
      </c>
    </row>
    <row r="39" spans="1:43" ht="14.25" customHeight="1" x14ac:dyDescent="0.2">
      <c r="A39" s="3">
        <v>530</v>
      </c>
      <c r="B39" s="3">
        <v>530</v>
      </c>
      <c r="C39" s="3" t="s">
        <v>162</v>
      </c>
      <c r="D39" s="3" t="s">
        <v>228</v>
      </c>
      <c r="E39" s="3">
        <v>530</v>
      </c>
      <c r="F39" s="3" t="s">
        <v>229</v>
      </c>
      <c r="G39" s="3" t="s">
        <v>230</v>
      </c>
      <c r="H39" s="3" t="s">
        <v>196</v>
      </c>
      <c r="I39" s="3" t="s">
        <v>231</v>
      </c>
      <c r="J39" s="3" t="s">
        <v>49</v>
      </c>
      <c r="K39" s="3" t="s">
        <v>72</v>
      </c>
      <c r="L39" s="3" t="s">
        <v>232</v>
      </c>
      <c r="M39" s="3" t="s">
        <v>233</v>
      </c>
      <c r="N39" s="3" t="s">
        <v>175</v>
      </c>
      <c r="O39" s="3" t="s">
        <v>193</v>
      </c>
      <c r="P39" s="3">
        <v>0</v>
      </c>
      <c r="R39" s="3">
        <v>8</v>
      </c>
      <c r="S39" s="3">
        <v>24</v>
      </c>
      <c r="Y39" s="3">
        <v>20</v>
      </c>
      <c r="Z39" s="3">
        <v>40</v>
      </c>
      <c r="AL39" s="3">
        <v>40</v>
      </c>
      <c r="AP39" s="3">
        <v>1</v>
      </c>
    </row>
    <row r="40" spans="1:43" ht="14.25" customHeight="1" x14ac:dyDescent="0.2">
      <c r="A40" s="3">
        <v>549</v>
      </c>
      <c r="B40" s="3">
        <v>549</v>
      </c>
      <c r="C40" s="3" t="s">
        <v>162</v>
      </c>
      <c r="D40" s="3" t="s">
        <v>228</v>
      </c>
      <c r="E40" s="3">
        <v>549</v>
      </c>
      <c r="F40" s="3" t="s">
        <v>234</v>
      </c>
      <c r="G40" s="3" t="s">
        <v>235</v>
      </c>
      <c r="H40" s="3" t="s">
        <v>196</v>
      </c>
      <c r="I40" s="3" t="s">
        <v>215</v>
      </c>
      <c r="J40" s="3" t="s">
        <v>49</v>
      </c>
      <c r="K40" s="3" t="s">
        <v>138</v>
      </c>
      <c r="L40" s="3" t="s">
        <v>179</v>
      </c>
      <c r="M40" s="3" t="s">
        <v>236</v>
      </c>
      <c r="N40" s="3" t="s">
        <v>175</v>
      </c>
      <c r="O40" s="3" t="s">
        <v>237</v>
      </c>
      <c r="P40" s="3">
        <v>8</v>
      </c>
      <c r="R40" s="3">
        <v>8</v>
      </c>
      <c r="Z40" s="3">
        <v>8</v>
      </c>
      <c r="AM40" s="3">
        <v>8</v>
      </c>
      <c r="AP40" s="3">
        <v>1</v>
      </c>
    </row>
    <row r="41" spans="1:43" ht="14.25" customHeight="1" x14ac:dyDescent="0.2">
      <c r="A41" s="3">
        <v>566</v>
      </c>
      <c r="B41" s="3">
        <v>566</v>
      </c>
      <c r="C41" s="3" t="s">
        <v>162</v>
      </c>
      <c r="D41" s="3" t="s">
        <v>228</v>
      </c>
      <c r="E41" s="3">
        <v>566</v>
      </c>
      <c r="F41" s="3" t="s">
        <v>238</v>
      </c>
      <c r="G41" s="3" t="s">
        <v>238</v>
      </c>
      <c r="H41" s="3" t="s">
        <v>196</v>
      </c>
      <c r="I41" s="3" t="s">
        <v>238</v>
      </c>
      <c r="J41" s="3" t="s">
        <v>49</v>
      </c>
      <c r="L41" s="3" t="s">
        <v>239</v>
      </c>
      <c r="N41" s="3" t="s">
        <v>240</v>
      </c>
      <c r="O41" s="3" t="s">
        <v>241</v>
      </c>
      <c r="P41" s="3">
        <v>12</v>
      </c>
      <c r="AP41" s="3">
        <v>1</v>
      </c>
    </row>
    <row r="42" spans="1:43" ht="14.25" customHeight="1" x14ac:dyDescent="0.2">
      <c r="A42" s="3">
        <v>903</v>
      </c>
      <c r="B42" s="3">
        <v>903</v>
      </c>
      <c r="C42" s="3" t="s">
        <v>162</v>
      </c>
      <c r="D42" s="3" t="s">
        <v>146</v>
      </c>
      <c r="E42" s="3">
        <v>903</v>
      </c>
      <c r="F42" s="3" t="s">
        <v>242</v>
      </c>
      <c r="AP42" s="3">
        <v>1</v>
      </c>
    </row>
    <row r="43" spans="1:43" ht="14.25" customHeight="1" x14ac:dyDescent="0.2">
      <c r="A43" s="3">
        <v>924</v>
      </c>
      <c r="B43" s="3">
        <v>924</v>
      </c>
      <c r="C43" s="3" t="s">
        <v>162</v>
      </c>
      <c r="D43" s="3" t="s">
        <v>146</v>
      </c>
      <c r="E43" s="3">
        <v>924</v>
      </c>
      <c r="F43" s="3" t="s">
        <v>243</v>
      </c>
      <c r="AP43" s="3">
        <v>1</v>
      </c>
    </row>
    <row r="44" spans="1:43" ht="14.25" customHeight="1" x14ac:dyDescent="0.2">
      <c r="A44" s="3">
        <v>925</v>
      </c>
      <c r="B44" s="3">
        <v>925</v>
      </c>
      <c r="C44" s="3" t="s">
        <v>162</v>
      </c>
      <c r="D44" s="3" t="s">
        <v>146</v>
      </c>
      <c r="E44" s="3">
        <v>925</v>
      </c>
      <c r="F44" s="3" t="s">
        <v>244</v>
      </c>
      <c r="AP44" s="3">
        <v>1</v>
      </c>
    </row>
    <row r="45" spans="1:43" ht="14.25" customHeight="1" x14ac:dyDescent="0.2">
      <c r="A45" s="3">
        <v>333</v>
      </c>
      <c r="B45" s="3">
        <v>333</v>
      </c>
      <c r="C45" s="3" t="s">
        <v>162</v>
      </c>
      <c r="D45" s="3" t="s">
        <v>163</v>
      </c>
      <c r="E45" s="3">
        <v>333</v>
      </c>
      <c r="F45" s="3" t="s">
        <v>245</v>
      </c>
      <c r="G45" s="3" t="s">
        <v>246</v>
      </c>
      <c r="H45" s="3" t="s">
        <v>247</v>
      </c>
      <c r="I45" s="3" t="s">
        <v>248</v>
      </c>
      <c r="J45" s="3" t="s">
        <v>159</v>
      </c>
      <c r="M45" s="3" t="s">
        <v>249</v>
      </c>
      <c r="O45" s="3" t="s">
        <v>250</v>
      </c>
      <c r="P45" s="3">
        <v>2</v>
      </c>
      <c r="R45" s="3">
        <v>1</v>
      </c>
      <c r="S45" s="3">
        <v>2</v>
      </c>
      <c r="AQ45" s="3">
        <v>1</v>
      </c>
    </row>
    <row r="46" spans="1:43" ht="14.25" customHeight="1" x14ac:dyDescent="0.2">
      <c r="A46" s="3">
        <v>353</v>
      </c>
      <c r="B46" s="3">
        <v>353</v>
      </c>
      <c r="C46" s="3" t="s">
        <v>162</v>
      </c>
      <c r="D46" s="3" t="s">
        <v>163</v>
      </c>
      <c r="E46" s="3">
        <v>353</v>
      </c>
      <c r="F46" s="3" t="s">
        <v>251</v>
      </c>
      <c r="G46" s="3" t="s">
        <v>252</v>
      </c>
      <c r="H46" s="3" t="s">
        <v>253</v>
      </c>
      <c r="I46" s="3" t="s">
        <v>172</v>
      </c>
      <c r="J46" s="3" t="s">
        <v>159</v>
      </c>
      <c r="M46" s="3" t="s">
        <v>254</v>
      </c>
      <c r="O46" s="3" t="s">
        <v>250</v>
      </c>
      <c r="P46" s="3">
        <v>1</v>
      </c>
      <c r="S46" s="3">
        <v>1</v>
      </c>
      <c r="AQ46" s="3">
        <v>1</v>
      </c>
    </row>
    <row r="47" spans="1:43" ht="14.25" customHeight="1" x14ac:dyDescent="0.2">
      <c r="A47" s="3">
        <v>355</v>
      </c>
      <c r="B47" s="3">
        <v>355</v>
      </c>
      <c r="C47" s="3" t="s">
        <v>162</v>
      </c>
      <c r="D47" s="3" t="s">
        <v>163</v>
      </c>
      <c r="E47" s="3">
        <v>355</v>
      </c>
      <c r="F47" s="3" t="s">
        <v>255</v>
      </c>
      <c r="G47" s="3" t="s">
        <v>256</v>
      </c>
      <c r="H47" s="3" t="s">
        <v>257</v>
      </c>
      <c r="I47" s="3" t="s">
        <v>248</v>
      </c>
      <c r="J47" s="3" t="s">
        <v>159</v>
      </c>
      <c r="M47" s="3" t="s">
        <v>258</v>
      </c>
      <c r="O47" s="3" t="s">
        <v>250</v>
      </c>
      <c r="P47" s="3">
        <v>1</v>
      </c>
      <c r="S47" s="3">
        <v>1</v>
      </c>
      <c r="AQ47" s="3">
        <v>1</v>
      </c>
    </row>
    <row r="48" spans="1:43" ht="14.25" customHeight="1" x14ac:dyDescent="0.2">
      <c r="A48" s="3">
        <v>362</v>
      </c>
      <c r="B48" s="3">
        <v>362</v>
      </c>
      <c r="C48" s="3" t="s">
        <v>162</v>
      </c>
      <c r="D48" s="3" t="s">
        <v>163</v>
      </c>
      <c r="E48" s="3">
        <v>362</v>
      </c>
      <c r="F48" s="3" t="s">
        <v>259</v>
      </c>
      <c r="G48" s="3" t="s">
        <v>260</v>
      </c>
      <c r="H48" s="3" t="s">
        <v>261</v>
      </c>
      <c r="I48" s="3" t="s">
        <v>167</v>
      </c>
      <c r="J48" s="3" t="s">
        <v>159</v>
      </c>
      <c r="M48" s="3" t="s">
        <v>262</v>
      </c>
      <c r="O48" s="3" t="s">
        <v>250</v>
      </c>
      <c r="P48" s="3">
        <v>1</v>
      </c>
      <c r="S48" s="3">
        <v>1</v>
      </c>
      <c r="AQ48" s="3">
        <v>1</v>
      </c>
    </row>
    <row r="49" spans="1:43" ht="14.25" customHeight="1" x14ac:dyDescent="0.2">
      <c r="A49" s="3">
        <v>366</v>
      </c>
      <c r="B49" s="3">
        <v>366</v>
      </c>
      <c r="C49" s="3" t="s">
        <v>162</v>
      </c>
      <c r="D49" s="3" t="s">
        <v>163</v>
      </c>
      <c r="E49" s="3">
        <v>366</v>
      </c>
      <c r="F49" s="3" t="s">
        <v>263</v>
      </c>
      <c r="J49" s="3" t="s">
        <v>159</v>
      </c>
      <c r="AQ49" s="3">
        <v>1</v>
      </c>
    </row>
    <row r="50" spans="1:43" ht="12" x14ac:dyDescent="0.2">
      <c r="A50" s="3">
        <v>40</v>
      </c>
      <c r="B50" s="3">
        <v>40</v>
      </c>
      <c r="C50" s="3" t="s">
        <v>264</v>
      </c>
      <c r="D50" s="3" t="s">
        <v>44</v>
      </c>
      <c r="E50" s="3">
        <v>40</v>
      </c>
      <c r="F50" s="3" t="s">
        <v>265</v>
      </c>
      <c r="G50" s="3" t="s">
        <v>266</v>
      </c>
      <c r="H50" s="3" t="s">
        <v>267</v>
      </c>
      <c r="I50" s="3" t="s">
        <v>265</v>
      </c>
      <c r="J50" s="3" t="s">
        <v>49</v>
      </c>
      <c r="K50" s="3" t="s">
        <v>138</v>
      </c>
      <c r="L50" s="3">
        <v>25</v>
      </c>
      <c r="M50" s="3" t="s">
        <v>268</v>
      </c>
      <c r="O50" s="3" t="s">
        <v>269</v>
      </c>
      <c r="Q50" s="3">
        <v>24</v>
      </c>
      <c r="Z50" s="3">
        <v>40</v>
      </c>
      <c r="AA50" s="3">
        <v>40</v>
      </c>
      <c r="AB50" s="3">
        <v>6</v>
      </c>
      <c r="AM50" s="3">
        <v>40</v>
      </c>
      <c r="AP50" s="3">
        <v>1</v>
      </c>
    </row>
    <row r="51" spans="1:43" ht="12" x14ac:dyDescent="0.2">
      <c r="A51" s="3">
        <v>41</v>
      </c>
      <c r="B51" s="3">
        <v>41</v>
      </c>
      <c r="C51" s="3" t="s">
        <v>264</v>
      </c>
      <c r="D51" s="3" t="s">
        <v>44</v>
      </c>
      <c r="E51" s="3">
        <v>41</v>
      </c>
      <c r="F51" s="3" t="s">
        <v>270</v>
      </c>
      <c r="G51" s="3" t="s">
        <v>271</v>
      </c>
      <c r="H51" s="3" t="s">
        <v>267</v>
      </c>
      <c r="I51" s="3" t="s">
        <v>270</v>
      </c>
      <c r="J51" s="3" t="s">
        <v>49</v>
      </c>
      <c r="K51" s="3" t="s">
        <v>66</v>
      </c>
      <c r="L51" s="3">
        <v>36</v>
      </c>
      <c r="M51" s="3" t="s">
        <v>272</v>
      </c>
      <c r="O51" s="3" t="s">
        <v>273</v>
      </c>
      <c r="P51" s="3">
        <v>44</v>
      </c>
      <c r="R51" s="3">
        <v>12</v>
      </c>
      <c r="Y51" s="3">
        <v>24</v>
      </c>
      <c r="Z51" s="3">
        <v>80</v>
      </c>
      <c r="AD51" s="3">
        <v>6</v>
      </c>
      <c r="AL51" s="3">
        <v>40</v>
      </c>
      <c r="AP51" s="3">
        <v>1</v>
      </c>
    </row>
    <row r="52" spans="1:43" ht="12" x14ac:dyDescent="0.2">
      <c r="A52" s="3">
        <v>42</v>
      </c>
      <c r="B52" s="3">
        <v>42</v>
      </c>
      <c r="C52" s="3" t="s">
        <v>264</v>
      </c>
      <c r="D52" s="3" t="s">
        <v>44</v>
      </c>
      <c r="E52" s="3">
        <v>42</v>
      </c>
      <c r="F52" s="3" t="s">
        <v>274</v>
      </c>
      <c r="G52" s="3" t="s">
        <v>275</v>
      </c>
      <c r="H52" s="3" t="s">
        <v>267</v>
      </c>
      <c r="I52" s="3" t="s">
        <v>274</v>
      </c>
      <c r="J52" s="3" t="s">
        <v>49</v>
      </c>
      <c r="K52" s="3" t="s">
        <v>138</v>
      </c>
      <c r="L52" s="3">
        <v>36</v>
      </c>
      <c r="M52" s="3" t="s">
        <v>276</v>
      </c>
      <c r="O52" s="3" t="s">
        <v>277</v>
      </c>
      <c r="P52" s="3">
        <v>15</v>
      </c>
      <c r="Q52" s="3">
        <v>12</v>
      </c>
      <c r="R52" s="3">
        <v>15</v>
      </c>
      <c r="Z52" s="3">
        <v>40</v>
      </c>
      <c r="AM52" s="3">
        <v>80</v>
      </c>
      <c r="AP52" s="3">
        <v>1</v>
      </c>
    </row>
    <row r="53" spans="1:43" ht="12" x14ac:dyDescent="0.2">
      <c r="A53" s="3">
        <v>43</v>
      </c>
      <c r="B53" s="3">
        <v>43</v>
      </c>
      <c r="C53" s="3" t="s">
        <v>264</v>
      </c>
      <c r="D53" s="3" t="s">
        <v>44</v>
      </c>
      <c r="E53" s="3">
        <v>43</v>
      </c>
      <c r="F53" s="3" t="s">
        <v>278</v>
      </c>
      <c r="G53" s="3" t="s">
        <v>279</v>
      </c>
      <c r="H53" s="3" t="s">
        <v>280</v>
      </c>
      <c r="I53" s="3" t="s">
        <v>278</v>
      </c>
      <c r="J53" s="3" t="s">
        <v>49</v>
      </c>
      <c r="K53" s="3" t="s">
        <v>66</v>
      </c>
      <c r="L53" s="3" t="s">
        <v>59</v>
      </c>
      <c r="M53" s="3" t="s">
        <v>281</v>
      </c>
      <c r="O53" s="3" t="s">
        <v>282</v>
      </c>
      <c r="P53" s="3">
        <v>180</v>
      </c>
      <c r="Q53" s="3">
        <v>12</v>
      </c>
      <c r="R53" s="3">
        <v>0</v>
      </c>
      <c r="T53" s="3">
        <v>12</v>
      </c>
      <c r="Y53" s="3">
        <v>40</v>
      </c>
      <c r="Z53" s="3">
        <v>280</v>
      </c>
      <c r="AA53" s="3">
        <v>80</v>
      </c>
      <c r="AL53" s="3">
        <v>80</v>
      </c>
      <c r="AP53" s="3">
        <v>1</v>
      </c>
    </row>
    <row r="54" spans="1:43" ht="12" x14ac:dyDescent="0.2">
      <c r="A54" s="3">
        <v>44</v>
      </c>
      <c r="B54" s="3">
        <v>44</v>
      </c>
      <c r="C54" s="3" t="s">
        <v>264</v>
      </c>
      <c r="D54" s="3" t="s">
        <v>44</v>
      </c>
      <c r="E54" s="3">
        <v>44</v>
      </c>
      <c r="F54" s="3" t="s">
        <v>283</v>
      </c>
      <c r="G54" s="3" t="s">
        <v>284</v>
      </c>
      <c r="H54" s="3" t="s">
        <v>267</v>
      </c>
      <c r="I54" s="3" t="s">
        <v>283</v>
      </c>
      <c r="J54" s="3" t="s">
        <v>49</v>
      </c>
      <c r="K54" s="3" t="s">
        <v>285</v>
      </c>
      <c r="L54" s="3">
        <v>12</v>
      </c>
      <c r="M54" s="3" t="s">
        <v>286</v>
      </c>
      <c r="O54" s="3" t="s">
        <v>287</v>
      </c>
      <c r="P54" s="3">
        <v>20</v>
      </c>
      <c r="R54" s="3">
        <v>16</v>
      </c>
      <c r="Z54" s="3">
        <v>40</v>
      </c>
      <c r="AD54" s="3">
        <v>4</v>
      </c>
      <c r="AL54" s="3">
        <v>40</v>
      </c>
      <c r="AM54" s="3">
        <v>110</v>
      </c>
      <c r="AP54" s="3">
        <v>1</v>
      </c>
    </row>
    <row r="55" spans="1:43" ht="12" x14ac:dyDescent="0.2">
      <c r="A55" s="3">
        <v>45</v>
      </c>
      <c r="B55" s="3">
        <v>45</v>
      </c>
      <c r="C55" s="3" t="s">
        <v>264</v>
      </c>
      <c r="D55" s="3" t="s">
        <v>44</v>
      </c>
      <c r="E55" s="3">
        <v>45</v>
      </c>
      <c r="F55" s="3" t="s">
        <v>288</v>
      </c>
      <c r="G55" s="3" t="s">
        <v>289</v>
      </c>
      <c r="H55" s="3" t="s">
        <v>267</v>
      </c>
      <c r="I55" s="3" t="s">
        <v>290</v>
      </c>
      <c r="J55" s="3" t="s">
        <v>49</v>
      </c>
      <c r="K55" s="3" t="s">
        <v>66</v>
      </c>
      <c r="L55" s="3">
        <v>31</v>
      </c>
      <c r="M55" s="3" t="s">
        <v>276</v>
      </c>
      <c r="O55" s="3" t="s">
        <v>273</v>
      </c>
      <c r="P55" s="3">
        <v>24</v>
      </c>
      <c r="Q55" s="3">
        <v>48</v>
      </c>
      <c r="Y55" s="3">
        <v>24</v>
      </c>
      <c r="Z55" s="3">
        <v>120</v>
      </c>
      <c r="AA55" s="3">
        <v>40</v>
      </c>
      <c r="AL55" s="3">
        <v>20</v>
      </c>
      <c r="AM55" s="3">
        <v>20</v>
      </c>
      <c r="AP55" s="3">
        <v>1</v>
      </c>
    </row>
    <row r="56" spans="1:43" ht="12" x14ac:dyDescent="0.2">
      <c r="A56" s="3">
        <v>46</v>
      </c>
      <c r="B56" s="3">
        <v>46</v>
      </c>
      <c r="C56" s="3" t="s">
        <v>264</v>
      </c>
      <c r="D56" s="3" t="s">
        <v>44</v>
      </c>
      <c r="E56" s="3">
        <v>46</v>
      </c>
      <c r="F56" s="3" t="s">
        <v>291</v>
      </c>
      <c r="G56" s="3" t="s">
        <v>291</v>
      </c>
      <c r="H56" s="3" t="s">
        <v>267</v>
      </c>
      <c r="I56" s="3" t="s">
        <v>291</v>
      </c>
      <c r="J56" s="3" t="s">
        <v>49</v>
      </c>
      <c r="K56" s="3" t="s">
        <v>285</v>
      </c>
      <c r="L56" s="3">
        <v>110</v>
      </c>
      <c r="M56" s="3" t="s">
        <v>276</v>
      </c>
      <c r="O56" s="3" t="s">
        <v>292</v>
      </c>
      <c r="P56" s="3">
        <v>12</v>
      </c>
      <c r="Q56" s="3">
        <v>20</v>
      </c>
      <c r="Y56" s="3">
        <v>24</v>
      </c>
      <c r="Z56" s="3">
        <v>40</v>
      </c>
      <c r="AM56" s="3">
        <v>70</v>
      </c>
      <c r="AP56" s="3">
        <v>1</v>
      </c>
    </row>
    <row r="57" spans="1:43" ht="12" x14ac:dyDescent="0.2">
      <c r="A57" s="3">
        <v>47</v>
      </c>
      <c r="B57" s="3">
        <v>47</v>
      </c>
      <c r="C57" s="3" t="s">
        <v>264</v>
      </c>
      <c r="D57" s="3" t="s">
        <v>44</v>
      </c>
      <c r="E57" s="3">
        <v>47</v>
      </c>
      <c r="F57" s="3" t="s">
        <v>293</v>
      </c>
      <c r="G57" s="3" t="s">
        <v>294</v>
      </c>
      <c r="H57" s="3" t="s">
        <v>267</v>
      </c>
      <c r="I57" s="3" t="s">
        <v>295</v>
      </c>
      <c r="J57" s="3" t="s">
        <v>49</v>
      </c>
      <c r="K57" s="3" t="s">
        <v>285</v>
      </c>
      <c r="L57" s="3">
        <v>80</v>
      </c>
      <c r="M57" s="3" t="s">
        <v>276</v>
      </c>
      <c r="O57" s="3" t="s">
        <v>296</v>
      </c>
      <c r="P57" s="3">
        <v>12</v>
      </c>
      <c r="T57" s="3">
        <v>20</v>
      </c>
      <c r="Y57" s="3">
        <v>24</v>
      </c>
      <c r="Z57" s="3">
        <v>40</v>
      </c>
      <c r="AM57" s="3">
        <v>40</v>
      </c>
      <c r="AP57" s="3">
        <v>1</v>
      </c>
    </row>
    <row r="58" spans="1:43" ht="12" x14ac:dyDescent="0.2">
      <c r="A58" s="3">
        <v>48</v>
      </c>
      <c r="B58" s="3">
        <v>48</v>
      </c>
      <c r="C58" s="3" t="s">
        <v>264</v>
      </c>
      <c r="D58" s="3" t="s">
        <v>44</v>
      </c>
      <c r="E58" s="3">
        <v>48</v>
      </c>
      <c r="F58" s="3" t="s">
        <v>222</v>
      </c>
      <c r="G58" s="3" t="s">
        <v>297</v>
      </c>
      <c r="H58" s="3" t="s">
        <v>267</v>
      </c>
      <c r="I58" s="3" t="s">
        <v>222</v>
      </c>
      <c r="J58" s="3" t="s">
        <v>49</v>
      </c>
      <c r="K58" s="3" t="s">
        <v>138</v>
      </c>
      <c r="L58" s="3">
        <v>150</v>
      </c>
      <c r="M58" s="3" t="s">
        <v>298</v>
      </c>
      <c r="O58" s="3" t="s">
        <v>299</v>
      </c>
      <c r="P58" s="3">
        <v>0</v>
      </c>
      <c r="Q58" s="3">
        <v>40</v>
      </c>
      <c r="Y58" s="3">
        <v>4</v>
      </c>
      <c r="Z58" s="3">
        <v>40</v>
      </c>
      <c r="AM58" s="3">
        <v>200</v>
      </c>
      <c r="AP58" s="3">
        <v>1</v>
      </c>
    </row>
    <row r="59" spans="1:43" ht="12" x14ac:dyDescent="0.2">
      <c r="A59" s="3">
        <v>49</v>
      </c>
      <c r="B59" s="3">
        <v>49</v>
      </c>
      <c r="C59" s="3" t="s">
        <v>264</v>
      </c>
      <c r="D59" s="3" t="s">
        <v>44</v>
      </c>
      <c r="E59" s="3">
        <v>49</v>
      </c>
      <c r="F59" s="3" t="s">
        <v>300</v>
      </c>
      <c r="G59" s="3" t="s">
        <v>301</v>
      </c>
      <c r="H59" s="3" t="s">
        <v>267</v>
      </c>
      <c r="I59" s="3" t="s">
        <v>302</v>
      </c>
      <c r="J59" s="3" t="s">
        <v>49</v>
      </c>
      <c r="K59" s="3" t="s">
        <v>138</v>
      </c>
      <c r="L59" s="3">
        <v>210</v>
      </c>
      <c r="M59" s="3" t="s">
        <v>303</v>
      </c>
      <c r="O59" s="3" t="s">
        <v>304</v>
      </c>
      <c r="P59" s="3">
        <v>0</v>
      </c>
      <c r="Q59" s="3">
        <v>28</v>
      </c>
      <c r="Y59" s="3">
        <v>14</v>
      </c>
      <c r="Z59" s="3">
        <v>0</v>
      </c>
      <c r="AM59" s="3">
        <v>80</v>
      </c>
      <c r="AP59" s="3">
        <v>1</v>
      </c>
    </row>
    <row r="60" spans="1:43" ht="12" x14ac:dyDescent="0.2">
      <c r="A60" s="3">
        <v>89</v>
      </c>
      <c r="B60" s="3">
        <v>89</v>
      </c>
      <c r="C60" s="3" t="s">
        <v>264</v>
      </c>
      <c r="D60" s="3" t="s">
        <v>44</v>
      </c>
      <c r="E60" s="3">
        <v>89</v>
      </c>
      <c r="F60" s="3" t="s">
        <v>305</v>
      </c>
      <c r="G60" s="3" t="s">
        <v>306</v>
      </c>
      <c r="H60" s="3" t="s">
        <v>267</v>
      </c>
      <c r="I60" s="3" t="s">
        <v>305</v>
      </c>
      <c r="J60" s="3" t="s">
        <v>49</v>
      </c>
      <c r="K60" s="3" t="s">
        <v>138</v>
      </c>
      <c r="L60" s="3">
        <v>190</v>
      </c>
      <c r="M60" s="3" t="s">
        <v>303</v>
      </c>
      <c r="O60" s="3" t="s">
        <v>304</v>
      </c>
      <c r="P60" s="3">
        <v>0</v>
      </c>
      <c r="Q60" s="3">
        <v>4</v>
      </c>
      <c r="Y60" s="3">
        <v>4</v>
      </c>
      <c r="Z60" s="3">
        <v>40</v>
      </c>
      <c r="AM60" s="3">
        <v>40</v>
      </c>
      <c r="AP60" s="3">
        <v>1</v>
      </c>
    </row>
    <row r="61" spans="1:43" ht="12" x14ac:dyDescent="0.2">
      <c r="A61" s="3">
        <v>131</v>
      </c>
      <c r="B61" s="3">
        <v>131</v>
      </c>
      <c r="C61" s="3" t="s">
        <v>264</v>
      </c>
      <c r="D61" s="3" t="s">
        <v>44</v>
      </c>
      <c r="E61" s="3">
        <v>131</v>
      </c>
      <c r="F61" s="3" t="s">
        <v>307</v>
      </c>
      <c r="G61" s="3" t="s">
        <v>308</v>
      </c>
      <c r="H61" s="3" t="s">
        <v>267</v>
      </c>
      <c r="I61" s="3" t="s">
        <v>307</v>
      </c>
      <c r="J61" s="3" t="s">
        <v>49</v>
      </c>
      <c r="K61" s="3" t="s">
        <v>138</v>
      </c>
      <c r="L61" s="3">
        <v>170</v>
      </c>
      <c r="M61" s="3" t="s">
        <v>309</v>
      </c>
      <c r="O61" s="3" t="s">
        <v>304</v>
      </c>
      <c r="P61" s="3" t="s">
        <v>310</v>
      </c>
      <c r="Q61" s="3">
        <v>4</v>
      </c>
      <c r="Y61" s="3">
        <v>4</v>
      </c>
      <c r="Z61" s="3">
        <v>40</v>
      </c>
      <c r="AM61" s="3">
        <v>80</v>
      </c>
      <c r="AP61" s="3">
        <v>1</v>
      </c>
    </row>
    <row r="62" spans="1:43" ht="12" x14ac:dyDescent="0.2">
      <c r="A62" s="3">
        <v>133</v>
      </c>
      <c r="B62" s="3">
        <v>133</v>
      </c>
      <c r="C62" s="3" t="s">
        <v>264</v>
      </c>
      <c r="D62" s="3" t="s">
        <v>44</v>
      </c>
      <c r="E62" s="3">
        <v>133</v>
      </c>
      <c r="F62" s="3" t="s">
        <v>311</v>
      </c>
      <c r="G62" s="3" t="s">
        <v>308</v>
      </c>
      <c r="H62" s="3" t="s">
        <v>267</v>
      </c>
      <c r="I62" s="3" t="s">
        <v>312</v>
      </c>
      <c r="J62" s="3" t="s">
        <v>49</v>
      </c>
      <c r="K62" s="3" t="s">
        <v>138</v>
      </c>
      <c r="L62" s="3">
        <v>43</v>
      </c>
      <c r="M62" s="3" t="s">
        <v>313</v>
      </c>
      <c r="O62" s="3" t="s">
        <v>287</v>
      </c>
      <c r="P62" s="3">
        <v>4</v>
      </c>
      <c r="Z62" s="3">
        <v>40</v>
      </c>
      <c r="AM62" s="3">
        <v>40</v>
      </c>
      <c r="AP62" s="3">
        <v>1</v>
      </c>
    </row>
    <row r="63" spans="1:43" ht="12" x14ac:dyDescent="0.2">
      <c r="A63" s="3">
        <v>145</v>
      </c>
      <c r="B63" s="3">
        <v>145</v>
      </c>
      <c r="C63" s="3" t="s">
        <v>264</v>
      </c>
      <c r="D63" s="3" t="s">
        <v>44</v>
      </c>
      <c r="E63" s="3">
        <v>145</v>
      </c>
      <c r="F63" s="3" t="s">
        <v>314</v>
      </c>
      <c r="G63" s="3" t="s">
        <v>315</v>
      </c>
      <c r="H63" s="3" t="s">
        <v>267</v>
      </c>
      <c r="I63" s="3" t="s">
        <v>314</v>
      </c>
      <c r="J63" s="3" t="s">
        <v>49</v>
      </c>
      <c r="K63" s="3" t="s">
        <v>138</v>
      </c>
      <c r="L63" s="3">
        <v>228</v>
      </c>
      <c r="M63" s="3" t="s">
        <v>303</v>
      </c>
      <c r="O63" s="3" t="s">
        <v>287</v>
      </c>
      <c r="Q63" s="3">
        <v>4</v>
      </c>
      <c r="Y63" s="3">
        <v>4</v>
      </c>
      <c r="AM63" s="3">
        <v>40</v>
      </c>
      <c r="AP63" s="3">
        <v>1</v>
      </c>
    </row>
    <row r="64" spans="1:43" ht="12" x14ac:dyDescent="0.2">
      <c r="A64" s="3">
        <v>180</v>
      </c>
      <c r="B64" s="3">
        <v>180</v>
      </c>
      <c r="C64" s="3" t="s">
        <v>264</v>
      </c>
      <c r="D64" s="3" t="s">
        <v>44</v>
      </c>
      <c r="E64" s="3">
        <v>180</v>
      </c>
      <c r="F64" s="3" t="s">
        <v>316</v>
      </c>
      <c r="G64" s="3" t="s">
        <v>317</v>
      </c>
      <c r="H64" s="3" t="s">
        <v>267</v>
      </c>
      <c r="I64" s="3" t="s">
        <v>318</v>
      </c>
      <c r="J64" s="3" t="s">
        <v>49</v>
      </c>
      <c r="K64" s="3" t="s">
        <v>285</v>
      </c>
      <c r="L64" s="3">
        <v>25</v>
      </c>
      <c r="M64" s="3" t="s">
        <v>319</v>
      </c>
      <c r="O64" s="3" t="s">
        <v>287</v>
      </c>
      <c r="P64" s="3">
        <v>24</v>
      </c>
      <c r="R64" s="3">
        <v>6</v>
      </c>
      <c r="Y64" s="3">
        <v>14</v>
      </c>
      <c r="Z64" s="3">
        <v>40</v>
      </c>
      <c r="AP64" s="3">
        <v>1</v>
      </c>
    </row>
    <row r="65" spans="1:43" ht="12" x14ac:dyDescent="0.2">
      <c r="A65" s="3">
        <v>244</v>
      </c>
      <c r="B65" s="3">
        <v>244</v>
      </c>
      <c r="C65" s="3" t="s">
        <v>264</v>
      </c>
      <c r="D65" s="3" t="s">
        <v>44</v>
      </c>
      <c r="E65" s="3">
        <v>244</v>
      </c>
      <c r="F65" s="3" t="s">
        <v>320</v>
      </c>
      <c r="G65" s="3" t="s">
        <v>321</v>
      </c>
      <c r="H65" s="3" t="s">
        <v>196</v>
      </c>
      <c r="I65" s="3" t="s">
        <v>320</v>
      </c>
      <c r="J65" s="3" t="s">
        <v>49</v>
      </c>
      <c r="K65" s="3" t="s">
        <v>138</v>
      </c>
      <c r="L65" s="3">
        <v>6</v>
      </c>
      <c r="M65" s="3" t="s">
        <v>276</v>
      </c>
      <c r="O65" s="3" t="s">
        <v>287</v>
      </c>
      <c r="P65" s="3">
        <v>12</v>
      </c>
      <c r="AP65" s="3">
        <v>1</v>
      </c>
    </row>
    <row r="66" spans="1:43" ht="12" x14ac:dyDescent="0.2">
      <c r="A66" s="3">
        <v>200</v>
      </c>
      <c r="B66" s="3">
        <v>200</v>
      </c>
      <c r="C66" s="3" t="s">
        <v>264</v>
      </c>
      <c r="D66" s="3" t="s">
        <v>228</v>
      </c>
      <c r="E66" s="3">
        <v>200</v>
      </c>
      <c r="F66" s="3" t="s">
        <v>322</v>
      </c>
      <c r="G66" s="3" t="s">
        <v>323</v>
      </c>
      <c r="H66" s="3" t="s">
        <v>267</v>
      </c>
      <c r="I66" s="3" t="s">
        <v>322</v>
      </c>
      <c r="J66" s="3" t="s">
        <v>49</v>
      </c>
      <c r="K66" s="3" t="s">
        <v>138</v>
      </c>
      <c r="L66" s="3">
        <v>100</v>
      </c>
      <c r="M66" s="3" t="s">
        <v>324</v>
      </c>
      <c r="O66" s="3" t="s">
        <v>287</v>
      </c>
      <c r="P66" s="3">
        <v>6</v>
      </c>
      <c r="AM66" s="3">
        <v>10</v>
      </c>
      <c r="AP66" s="3">
        <v>1</v>
      </c>
    </row>
    <row r="67" spans="1:43" ht="12" x14ac:dyDescent="0.2">
      <c r="A67" s="3">
        <v>201</v>
      </c>
      <c r="B67" s="3">
        <v>201</v>
      </c>
      <c r="C67" s="3" t="s">
        <v>264</v>
      </c>
      <c r="D67" s="3" t="s">
        <v>228</v>
      </c>
      <c r="E67" s="3">
        <v>201</v>
      </c>
      <c r="F67" s="3" t="s">
        <v>325</v>
      </c>
      <c r="G67" s="3" t="s">
        <v>326</v>
      </c>
      <c r="H67" s="3" t="s">
        <v>267</v>
      </c>
      <c r="I67" s="3" t="s">
        <v>325</v>
      </c>
      <c r="J67" s="3" t="s">
        <v>49</v>
      </c>
      <c r="K67" s="3" t="s">
        <v>138</v>
      </c>
      <c r="L67" s="3">
        <v>28</v>
      </c>
      <c r="M67" s="3" t="s">
        <v>327</v>
      </c>
      <c r="O67" s="3" t="s">
        <v>287</v>
      </c>
      <c r="P67" s="3">
        <v>6</v>
      </c>
      <c r="Z67" s="3">
        <v>40</v>
      </c>
      <c r="AM67" s="3">
        <v>40</v>
      </c>
      <c r="AP67" s="3">
        <v>1</v>
      </c>
    </row>
    <row r="68" spans="1:43" ht="12" x14ac:dyDescent="0.2">
      <c r="A68" s="3">
        <v>239</v>
      </c>
      <c r="B68" s="3">
        <v>239</v>
      </c>
      <c r="C68" s="3" t="s">
        <v>264</v>
      </c>
      <c r="D68" s="3" t="s">
        <v>44</v>
      </c>
      <c r="E68" s="3">
        <v>239</v>
      </c>
      <c r="F68" s="3" t="s">
        <v>328</v>
      </c>
      <c r="G68" s="3" t="s">
        <v>329</v>
      </c>
      <c r="H68" s="3" t="s">
        <v>267</v>
      </c>
      <c r="I68" s="3" t="s">
        <v>330</v>
      </c>
      <c r="J68" s="3" t="s">
        <v>49</v>
      </c>
      <c r="K68" s="3" t="s">
        <v>66</v>
      </c>
      <c r="L68" s="3">
        <v>31</v>
      </c>
      <c r="M68" s="3" t="s">
        <v>331</v>
      </c>
      <c r="O68" s="3" t="s">
        <v>287</v>
      </c>
      <c r="P68" s="3">
        <v>24</v>
      </c>
      <c r="Q68" s="3">
        <v>24</v>
      </c>
      <c r="R68" s="3">
        <v>24</v>
      </c>
      <c r="S68" s="3">
        <v>20</v>
      </c>
      <c r="Y68" s="3">
        <v>34</v>
      </c>
      <c r="Z68" s="3">
        <v>100</v>
      </c>
      <c r="AD68" s="3">
        <v>20</v>
      </c>
      <c r="AL68" s="3">
        <v>40</v>
      </c>
      <c r="AM68" s="3">
        <v>40</v>
      </c>
      <c r="AP68" s="3">
        <v>1</v>
      </c>
    </row>
    <row r="69" spans="1:43" ht="12" x14ac:dyDescent="0.2">
      <c r="A69" s="3">
        <v>240</v>
      </c>
      <c r="B69" s="3">
        <v>240</v>
      </c>
      <c r="C69" s="3" t="s">
        <v>264</v>
      </c>
      <c r="D69" s="3" t="s">
        <v>44</v>
      </c>
      <c r="E69" s="3">
        <v>240</v>
      </c>
      <c r="F69" s="3" t="s">
        <v>332</v>
      </c>
      <c r="G69" s="3" t="s">
        <v>333</v>
      </c>
      <c r="H69" s="3" t="s">
        <v>267</v>
      </c>
      <c r="I69" s="3" t="s">
        <v>332</v>
      </c>
      <c r="J69" s="3" t="s">
        <v>49</v>
      </c>
      <c r="K69" s="3" t="s">
        <v>138</v>
      </c>
      <c r="L69" s="3">
        <v>26</v>
      </c>
      <c r="M69" s="3" t="s">
        <v>334</v>
      </c>
      <c r="O69" s="3" t="s">
        <v>287</v>
      </c>
      <c r="Q69" s="3">
        <v>24</v>
      </c>
      <c r="R69" s="3">
        <v>6</v>
      </c>
      <c r="Z69" s="3">
        <v>40</v>
      </c>
      <c r="AM69" s="3">
        <v>40</v>
      </c>
      <c r="AP69" s="3">
        <v>1</v>
      </c>
    </row>
    <row r="70" spans="1:43" ht="12" x14ac:dyDescent="0.2">
      <c r="A70" s="3">
        <v>241</v>
      </c>
      <c r="B70" s="3">
        <v>241</v>
      </c>
      <c r="C70" s="3" t="s">
        <v>264</v>
      </c>
      <c r="D70" s="3" t="s">
        <v>44</v>
      </c>
      <c r="E70" s="3">
        <v>241</v>
      </c>
      <c r="F70" s="3" t="s">
        <v>335</v>
      </c>
      <c r="G70" s="3" t="s">
        <v>336</v>
      </c>
      <c r="H70" s="3" t="s">
        <v>267</v>
      </c>
      <c r="I70" s="3" t="s">
        <v>337</v>
      </c>
      <c r="J70" s="3" t="s">
        <v>49</v>
      </c>
      <c r="K70" s="3" t="s">
        <v>72</v>
      </c>
      <c r="L70" s="3">
        <v>24</v>
      </c>
      <c r="M70" s="3" t="s">
        <v>338</v>
      </c>
      <c r="O70" s="3" t="s">
        <v>287</v>
      </c>
      <c r="P70" s="3">
        <v>0</v>
      </c>
      <c r="Q70" s="3">
        <v>24</v>
      </c>
      <c r="Y70" s="3">
        <v>24</v>
      </c>
      <c r="Z70" s="3">
        <v>40</v>
      </c>
      <c r="AP70" s="3">
        <v>1</v>
      </c>
    </row>
    <row r="71" spans="1:43" ht="12" x14ac:dyDescent="0.2">
      <c r="A71" s="3">
        <v>502</v>
      </c>
      <c r="B71" s="3">
        <v>502</v>
      </c>
      <c r="C71" s="3" t="s">
        <v>264</v>
      </c>
      <c r="D71" s="3" t="s">
        <v>228</v>
      </c>
      <c r="E71" s="3">
        <v>502</v>
      </c>
      <c r="F71" s="3" t="s">
        <v>339</v>
      </c>
      <c r="G71" s="3" t="s">
        <v>340</v>
      </c>
      <c r="H71" s="3" t="s">
        <v>196</v>
      </c>
      <c r="I71" s="3" t="s">
        <v>341</v>
      </c>
      <c r="J71" s="3" t="s">
        <v>49</v>
      </c>
      <c r="K71" s="3" t="s">
        <v>138</v>
      </c>
      <c r="L71" s="3">
        <v>12</v>
      </c>
      <c r="M71" s="3" t="s">
        <v>342</v>
      </c>
      <c r="O71" s="3" t="s">
        <v>287</v>
      </c>
      <c r="P71" s="3">
        <v>12</v>
      </c>
      <c r="Q71" s="3">
        <v>0</v>
      </c>
      <c r="R71" s="3">
        <v>3</v>
      </c>
      <c r="Z71" s="3">
        <v>20</v>
      </c>
      <c r="AP71" s="3">
        <v>1</v>
      </c>
    </row>
    <row r="72" spans="1:43" ht="12" x14ac:dyDescent="0.2">
      <c r="A72" s="3">
        <v>506</v>
      </c>
      <c r="B72" s="3">
        <v>506</v>
      </c>
      <c r="C72" s="3" t="s">
        <v>264</v>
      </c>
      <c r="D72" s="3" t="s">
        <v>228</v>
      </c>
      <c r="E72" s="3">
        <v>506</v>
      </c>
      <c r="F72" s="3" t="s">
        <v>343</v>
      </c>
      <c r="G72" s="3" t="s">
        <v>344</v>
      </c>
      <c r="H72" s="3" t="s">
        <v>267</v>
      </c>
      <c r="I72" s="3" t="s">
        <v>343</v>
      </c>
      <c r="J72" s="3" t="s">
        <v>49</v>
      </c>
      <c r="K72" s="3" t="s">
        <v>138</v>
      </c>
      <c r="L72" s="3">
        <v>80</v>
      </c>
      <c r="M72" s="3" t="s">
        <v>324</v>
      </c>
      <c r="O72" s="3" t="s">
        <v>287</v>
      </c>
      <c r="P72" s="3">
        <v>6</v>
      </c>
      <c r="Q72" s="3">
        <v>0</v>
      </c>
      <c r="Z72" s="3">
        <v>40</v>
      </c>
      <c r="AM72" s="3">
        <v>40</v>
      </c>
      <c r="AP72" s="3">
        <v>1</v>
      </c>
    </row>
    <row r="73" spans="1:43" ht="12" x14ac:dyDescent="0.2">
      <c r="A73" s="3">
        <v>507</v>
      </c>
      <c r="B73" s="3">
        <v>507</v>
      </c>
      <c r="C73" s="3" t="s">
        <v>264</v>
      </c>
      <c r="D73" s="3" t="s">
        <v>228</v>
      </c>
      <c r="E73" s="3">
        <v>507</v>
      </c>
      <c r="F73" s="3" t="s">
        <v>345</v>
      </c>
      <c r="G73" s="3" t="s">
        <v>346</v>
      </c>
      <c r="H73" s="3" t="s">
        <v>196</v>
      </c>
      <c r="I73" s="3" t="s">
        <v>345</v>
      </c>
      <c r="J73" s="3" t="s">
        <v>49</v>
      </c>
      <c r="K73" s="3" t="s">
        <v>138</v>
      </c>
      <c r="L73" s="3">
        <v>154</v>
      </c>
      <c r="M73" s="3" t="s">
        <v>324</v>
      </c>
      <c r="O73" s="3" t="s">
        <v>287</v>
      </c>
      <c r="P73" s="3">
        <v>6</v>
      </c>
      <c r="Q73" s="3">
        <v>0</v>
      </c>
      <c r="Y73" s="3">
        <v>6</v>
      </c>
      <c r="Z73" s="3">
        <v>0</v>
      </c>
      <c r="AM73" s="3">
        <v>40</v>
      </c>
      <c r="AP73" s="3">
        <v>1</v>
      </c>
    </row>
    <row r="74" spans="1:43" ht="12" x14ac:dyDescent="0.2">
      <c r="A74" s="3">
        <v>508</v>
      </c>
      <c r="B74" s="3">
        <v>508</v>
      </c>
      <c r="C74" s="3" t="s">
        <v>264</v>
      </c>
      <c r="D74" s="3" t="s">
        <v>228</v>
      </c>
      <c r="E74" s="3">
        <v>508</v>
      </c>
      <c r="F74" s="3" t="s">
        <v>347</v>
      </c>
      <c r="G74" s="3" t="s">
        <v>348</v>
      </c>
      <c r="H74" s="3" t="s">
        <v>196</v>
      </c>
      <c r="I74" s="3" t="s">
        <v>349</v>
      </c>
      <c r="J74" s="3" t="s">
        <v>49</v>
      </c>
      <c r="K74" s="3" t="s">
        <v>138</v>
      </c>
      <c r="L74" s="3">
        <v>7</v>
      </c>
      <c r="M74" s="3" t="s">
        <v>327</v>
      </c>
      <c r="O74" s="3" t="s">
        <v>287</v>
      </c>
      <c r="P74" s="3">
        <v>6</v>
      </c>
      <c r="R74" s="3">
        <v>3</v>
      </c>
      <c r="AM74" s="3">
        <v>40</v>
      </c>
      <c r="AP74" s="3">
        <v>1</v>
      </c>
    </row>
    <row r="75" spans="1:43" ht="12" x14ac:dyDescent="0.2">
      <c r="A75" s="3">
        <v>509</v>
      </c>
      <c r="B75" s="3">
        <v>509</v>
      </c>
      <c r="C75" s="3" t="s">
        <v>264</v>
      </c>
      <c r="D75" s="3" t="s">
        <v>228</v>
      </c>
      <c r="E75" s="3">
        <v>509</v>
      </c>
      <c r="F75" s="3" t="s">
        <v>350</v>
      </c>
      <c r="G75" s="3" t="s">
        <v>351</v>
      </c>
      <c r="H75" s="3" t="s">
        <v>196</v>
      </c>
      <c r="I75" s="3" t="s">
        <v>352</v>
      </c>
      <c r="J75" s="3" t="s">
        <v>49</v>
      </c>
      <c r="K75" s="3" t="s">
        <v>138</v>
      </c>
      <c r="L75" s="3">
        <v>15</v>
      </c>
      <c r="M75" s="3" t="s">
        <v>324</v>
      </c>
      <c r="O75" s="3" t="s">
        <v>287</v>
      </c>
      <c r="P75" s="3">
        <v>6</v>
      </c>
      <c r="Q75" s="3">
        <v>0</v>
      </c>
      <c r="Z75" s="3">
        <v>0</v>
      </c>
      <c r="AP75" s="3">
        <v>1</v>
      </c>
    </row>
    <row r="76" spans="1:43" ht="12" x14ac:dyDescent="0.2">
      <c r="A76" s="3">
        <v>510</v>
      </c>
      <c r="B76" s="3">
        <v>510</v>
      </c>
      <c r="C76" s="3" t="s">
        <v>264</v>
      </c>
      <c r="D76" s="3" t="s">
        <v>228</v>
      </c>
      <c r="E76" s="3">
        <v>510</v>
      </c>
      <c r="F76" s="3" t="s">
        <v>353</v>
      </c>
      <c r="G76" s="3" t="s">
        <v>354</v>
      </c>
      <c r="H76" s="3" t="s">
        <v>267</v>
      </c>
      <c r="I76" s="3" t="s">
        <v>353</v>
      </c>
      <c r="J76" s="3" t="s">
        <v>49</v>
      </c>
      <c r="K76" s="3" t="s">
        <v>138</v>
      </c>
      <c r="L76" s="3">
        <v>20</v>
      </c>
      <c r="M76" s="3" t="s">
        <v>355</v>
      </c>
      <c r="O76" s="3" t="s">
        <v>287</v>
      </c>
      <c r="P76" s="3">
        <v>24</v>
      </c>
      <c r="Z76" s="3">
        <v>20</v>
      </c>
      <c r="AM76" s="3">
        <v>40</v>
      </c>
      <c r="AP76" s="3">
        <v>1</v>
      </c>
    </row>
    <row r="77" spans="1:43" ht="12" x14ac:dyDescent="0.2">
      <c r="A77" s="3">
        <v>511</v>
      </c>
      <c r="B77" s="3">
        <v>511</v>
      </c>
      <c r="C77" s="3" t="s">
        <v>264</v>
      </c>
      <c r="D77" s="3" t="s">
        <v>228</v>
      </c>
      <c r="E77" s="3">
        <v>511</v>
      </c>
      <c r="F77" s="3" t="s">
        <v>356</v>
      </c>
      <c r="G77" s="3" t="s">
        <v>357</v>
      </c>
      <c r="H77" s="3" t="s">
        <v>196</v>
      </c>
      <c r="I77" s="3" t="s">
        <v>356</v>
      </c>
      <c r="J77" s="3" t="s">
        <v>49</v>
      </c>
      <c r="K77" s="3" t="s">
        <v>138</v>
      </c>
      <c r="L77" s="3">
        <v>95</v>
      </c>
      <c r="M77" s="3" t="s">
        <v>276</v>
      </c>
      <c r="O77" s="3" t="s">
        <v>358</v>
      </c>
      <c r="Q77" s="3">
        <v>20</v>
      </c>
      <c r="AM77" s="3">
        <v>40</v>
      </c>
      <c r="AP77" s="3">
        <v>1</v>
      </c>
    </row>
    <row r="78" spans="1:43" ht="12" x14ac:dyDescent="0.2">
      <c r="C78" s="3" t="s">
        <v>264</v>
      </c>
      <c r="D78" s="3" t="s">
        <v>228</v>
      </c>
      <c r="E78" s="3">
        <v>512</v>
      </c>
      <c r="F78" s="3" t="s">
        <v>359</v>
      </c>
      <c r="G78" s="3" t="s">
        <v>360</v>
      </c>
      <c r="H78" s="3" t="s">
        <v>196</v>
      </c>
      <c r="I78" s="3" t="s">
        <v>359</v>
      </c>
      <c r="J78" s="3" t="s">
        <v>49</v>
      </c>
      <c r="K78" s="3" t="s">
        <v>138</v>
      </c>
      <c r="L78" s="3">
        <v>120</v>
      </c>
      <c r="M78" s="3" t="s">
        <v>276</v>
      </c>
      <c r="O78" s="3" t="s">
        <v>358</v>
      </c>
      <c r="Q78" s="3">
        <v>20</v>
      </c>
      <c r="AM78" s="3">
        <v>10</v>
      </c>
      <c r="AP78" s="3">
        <v>1</v>
      </c>
    </row>
    <row r="79" spans="1:43" ht="12" x14ac:dyDescent="0.2">
      <c r="C79" s="3" t="s">
        <v>264</v>
      </c>
      <c r="D79" s="3" t="s">
        <v>228</v>
      </c>
      <c r="E79" s="3">
        <v>565</v>
      </c>
      <c r="F79" s="3" t="s">
        <v>361</v>
      </c>
      <c r="G79" s="3" t="s">
        <v>362</v>
      </c>
      <c r="H79" s="3" t="s">
        <v>196</v>
      </c>
      <c r="I79" s="3" t="s">
        <v>361</v>
      </c>
      <c r="J79" s="3" t="s">
        <v>49</v>
      </c>
      <c r="K79" s="3" t="s">
        <v>138</v>
      </c>
      <c r="L79" s="3">
        <v>250</v>
      </c>
      <c r="M79" s="3" t="s">
        <v>303</v>
      </c>
      <c r="O79" s="3" t="s">
        <v>287</v>
      </c>
      <c r="Q79" s="3">
        <v>4</v>
      </c>
      <c r="AM79" s="3">
        <v>40</v>
      </c>
      <c r="AP79" s="3">
        <v>1</v>
      </c>
    </row>
    <row r="80" spans="1:43" ht="12" x14ac:dyDescent="0.2">
      <c r="C80" s="3" t="s">
        <v>264</v>
      </c>
      <c r="D80" s="3" t="s">
        <v>146</v>
      </c>
      <c r="F80" s="3" t="s">
        <v>278</v>
      </c>
      <c r="G80" s="3" t="s">
        <v>363</v>
      </c>
      <c r="H80" s="3" t="s">
        <v>364</v>
      </c>
      <c r="J80" s="3" t="s">
        <v>159</v>
      </c>
      <c r="L80" s="3">
        <v>1</v>
      </c>
      <c r="M80" s="3" t="s">
        <v>365</v>
      </c>
      <c r="O80" s="3" t="s">
        <v>366</v>
      </c>
      <c r="P80" s="3">
        <v>0</v>
      </c>
      <c r="R80" s="3">
        <v>35</v>
      </c>
      <c r="Y80" s="3">
        <v>18</v>
      </c>
      <c r="Z80" s="3">
        <v>80</v>
      </c>
      <c r="AA80" s="3">
        <v>40</v>
      </c>
      <c r="AB80" s="3">
        <v>10</v>
      </c>
      <c r="AC80" s="3">
        <v>20</v>
      </c>
      <c r="AD80" s="3">
        <v>20</v>
      </c>
      <c r="AQ80" s="3">
        <v>1</v>
      </c>
    </row>
    <row r="81" spans="1:43" ht="12" x14ac:dyDescent="0.2">
      <c r="C81" s="3" t="s">
        <v>264</v>
      </c>
      <c r="D81" s="3" t="s">
        <v>146</v>
      </c>
      <c r="F81" s="3" t="s">
        <v>367</v>
      </c>
      <c r="G81" s="3" t="s">
        <v>368</v>
      </c>
      <c r="H81" s="3" t="s">
        <v>369</v>
      </c>
      <c r="J81" s="3" t="s">
        <v>159</v>
      </c>
      <c r="L81" s="3">
        <v>32</v>
      </c>
      <c r="M81" s="3" t="s">
        <v>370</v>
      </c>
      <c r="O81" s="3" t="s">
        <v>366</v>
      </c>
      <c r="P81" s="3">
        <v>0</v>
      </c>
      <c r="R81" s="3">
        <v>14</v>
      </c>
      <c r="T81" s="3">
        <v>6</v>
      </c>
      <c r="Y81" s="3">
        <v>16</v>
      </c>
      <c r="Z81" s="3">
        <v>80</v>
      </c>
      <c r="AB81" s="3">
        <v>10</v>
      </c>
      <c r="AD81" s="3">
        <v>20</v>
      </c>
      <c r="AM81" s="3">
        <v>20</v>
      </c>
      <c r="AQ81" s="3">
        <v>1</v>
      </c>
    </row>
    <row r="82" spans="1:43" ht="14.25" customHeight="1" x14ac:dyDescent="0.2">
      <c r="A82" s="3">
        <v>4</v>
      </c>
      <c r="B82" s="3">
        <v>4</v>
      </c>
      <c r="C82" s="3" t="s">
        <v>371</v>
      </c>
      <c r="D82" s="3" t="s">
        <v>44</v>
      </c>
      <c r="E82" s="3">
        <v>4</v>
      </c>
      <c r="F82" s="3" t="s">
        <v>372</v>
      </c>
      <c r="G82" s="3" t="s">
        <v>373</v>
      </c>
      <c r="H82" s="3" t="s">
        <v>374</v>
      </c>
      <c r="I82" s="3" t="s">
        <v>375</v>
      </c>
      <c r="J82" s="3" t="s">
        <v>49</v>
      </c>
      <c r="K82" s="3" t="s">
        <v>66</v>
      </c>
      <c r="L82" s="3" t="s">
        <v>376</v>
      </c>
      <c r="M82" s="3" t="s">
        <v>377</v>
      </c>
      <c r="O82" s="3" t="s">
        <v>378</v>
      </c>
      <c r="P82" s="3">
        <v>52</v>
      </c>
      <c r="R82" s="3">
        <v>32</v>
      </c>
      <c r="S82" s="3">
        <v>72</v>
      </c>
      <c r="Y82" s="3">
        <v>36</v>
      </c>
      <c r="Z82" s="3">
        <v>186</v>
      </c>
      <c r="AA82" s="3">
        <v>80</v>
      </c>
      <c r="AB82" s="3">
        <v>20</v>
      </c>
      <c r="AJ82" s="3">
        <v>40</v>
      </c>
      <c r="AM82" s="3">
        <v>10</v>
      </c>
      <c r="AP82" s="3">
        <v>1</v>
      </c>
    </row>
    <row r="83" spans="1:43" ht="14.25" customHeight="1" x14ac:dyDescent="0.2">
      <c r="A83" s="3">
        <v>8</v>
      </c>
      <c r="B83" s="3">
        <v>8</v>
      </c>
      <c r="C83" s="3" t="s">
        <v>371</v>
      </c>
      <c r="D83" s="3" t="s">
        <v>44</v>
      </c>
      <c r="E83" s="3">
        <v>8</v>
      </c>
      <c r="F83" s="3" t="s">
        <v>379</v>
      </c>
      <c r="G83" s="3" t="s">
        <v>380</v>
      </c>
      <c r="H83" s="3" t="s">
        <v>381</v>
      </c>
      <c r="I83" s="3" t="s">
        <v>382</v>
      </c>
      <c r="J83" s="3" t="s">
        <v>49</v>
      </c>
      <c r="K83" s="3" t="s">
        <v>66</v>
      </c>
      <c r="L83" s="3" t="s">
        <v>376</v>
      </c>
      <c r="M83" s="3" t="s">
        <v>383</v>
      </c>
      <c r="O83" s="3" t="s">
        <v>384</v>
      </c>
      <c r="P83" s="3">
        <v>40</v>
      </c>
      <c r="Q83" s="3">
        <v>24</v>
      </c>
      <c r="R83" s="3">
        <v>24</v>
      </c>
      <c r="S83" s="3">
        <v>24</v>
      </c>
      <c r="Y83" s="3">
        <v>20</v>
      </c>
      <c r="Z83" s="3">
        <v>135</v>
      </c>
      <c r="AA83" s="3">
        <v>110</v>
      </c>
      <c r="AD83" s="3">
        <v>20</v>
      </c>
      <c r="AJ83" s="3">
        <v>20</v>
      </c>
      <c r="AP83" s="3">
        <v>1</v>
      </c>
    </row>
    <row r="84" spans="1:43" ht="14.25" customHeight="1" x14ac:dyDescent="0.2">
      <c r="A84" s="3">
        <v>27</v>
      </c>
      <c r="B84" s="3">
        <v>27</v>
      </c>
      <c r="C84" s="3" t="s">
        <v>371</v>
      </c>
      <c r="D84" s="3" t="s">
        <v>44</v>
      </c>
      <c r="E84" s="3">
        <v>27</v>
      </c>
      <c r="F84" s="3" t="s">
        <v>274</v>
      </c>
      <c r="G84" s="3" t="s">
        <v>385</v>
      </c>
      <c r="H84" s="3" t="s">
        <v>386</v>
      </c>
      <c r="I84" s="3" t="s">
        <v>274</v>
      </c>
      <c r="J84" s="3" t="s">
        <v>49</v>
      </c>
      <c r="K84" s="3" t="s">
        <v>72</v>
      </c>
      <c r="L84" s="3" t="s">
        <v>387</v>
      </c>
      <c r="M84" s="3" t="s">
        <v>388</v>
      </c>
      <c r="O84" s="3" t="s">
        <v>389</v>
      </c>
      <c r="P84" s="3">
        <v>24</v>
      </c>
      <c r="R84" s="3">
        <v>20</v>
      </c>
      <c r="S84" s="3">
        <v>24</v>
      </c>
      <c r="Z84" s="3">
        <v>70</v>
      </c>
      <c r="AA84" s="3">
        <v>40</v>
      </c>
      <c r="AP84" s="3">
        <v>1</v>
      </c>
    </row>
    <row r="85" spans="1:43" ht="14.25" customHeight="1" x14ac:dyDescent="0.2">
      <c r="A85" s="3">
        <v>28</v>
      </c>
      <c r="B85" s="3">
        <v>28</v>
      </c>
      <c r="C85" s="3" t="s">
        <v>371</v>
      </c>
      <c r="D85" s="3" t="s">
        <v>44</v>
      </c>
      <c r="E85" s="3">
        <v>28</v>
      </c>
      <c r="F85" s="3" t="s">
        <v>390</v>
      </c>
      <c r="G85" s="3" t="s">
        <v>391</v>
      </c>
      <c r="H85" s="3" t="s">
        <v>392</v>
      </c>
      <c r="I85" s="3" t="s">
        <v>382</v>
      </c>
      <c r="J85" s="3" t="s">
        <v>49</v>
      </c>
      <c r="K85" s="3" t="s">
        <v>66</v>
      </c>
      <c r="L85" s="3" t="s">
        <v>393</v>
      </c>
      <c r="M85" s="3" t="s">
        <v>394</v>
      </c>
      <c r="O85" s="3" t="s">
        <v>395</v>
      </c>
      <c r="P85" s="3">
        <v>44</v>
      </c>
      <c r="R85" s="3">
        <v>24</v>
      </c>
      <c r="S85" s="3">
        <v>48</v>
      </c>
      <c r="T85" s="3">
        <v>20</v>
      </c>
      <c r="V85" s="3">
        <v>5</v>
      </c>
      <c r="Y85" s="3">
        <v>24</v>
      </c>
      <c r="Z85" s="3">
        <v>187</v>
      </c>
      <c r="AA85" s="3">
        <v>40</v>
      </c>
      <c r="AC85" s="3">
        <v>44</v>
      </c>
      <c r="AD85" s="3">
        <v>24</v>
      </c>
      <c r="AG85" s="3">
        <v>10</v>
      </c>
      <c r="AJ85" s="3">
        <v>20</v>
      </c>
      <c r="AL85" s="3">
        <v>75</v>
      </c>
      <c r="AP85" s="3">
        <v>1</v>
      </c>
    </row>
    <row r="86" spans="1:43" ht="14.25" customHeight="1" x14ac:dyDescent="0.2">
      <c r="A86" s="3">
        <v>29</v>
      </c>
      <c r="B86" s="3">
        <v>29</v>
      </c>
      <c r="C86" s="3" t="s">
        <v>371</v>
      </c>
      <c r="D86" s="3" t="s">
        <v>44</v>
      </c>
      <c r="E86" s="3">
        <v>29</v>
      </c>
      <c r="F86" s="3" t="s">
        <v>396</v>
      </c>
      <c r="G86" s="3" t="s">
        <v>397</v>
      </c>
      <c r="H86" s="3" t="s">
        <v>398</v>
      </c>
      <c r="I86" s="3" t="s">
        <v>167</v>
      </c>
      <c r="J86" s="3" t="s">
        <v>49</v>
      </c>
      <c r="K86" s="3" t="s">
        <v>58</v>
      </c>
      <c r="L86" s="3" t="s">
        <v>393</v>
      </c>
      <c r="M86" s="3" t="s">
        <v>399</v>
      </c>
      <c r="O86" s="3" t="s">
        <v>400</v>
      </c>
      <c r="P86" s="3">
        <v>36</v>
      </c>
      <c r="Q86" s="3">
        <v>58</v>
      </c>
      <c r="R86" s="3">
        <v>24</v>
      </c>
      <c r="S86" s="3">
        <v>102</v>
      </c>
      <c r="V86" s="3">
        <v>8</v>
      </c>
      <c r="Y86" s="3">
        <v>24</v>
      </c>
      <c r="Z86" s="3">
        <v>122</v>
      </c>
      <c r="AA86" s="3">
        <v>110</v>
      </c>
      <c r="AC86" s="3">
        <v>12</v>
      </c>
      <c r="AD86" s="3">
        <v>24</v>
      </c>
      <c r="AE86" s="3">
        <v>8</v>
      </c>
      <c r="AF86" s="3">
        <v>12</v>
      </c>
      <c r="AG86" s="3">
        <v>5</v>
      </c>
      <c r="AJ86" s="3">
        <v>40</v>
      </c>
      <c r="AL86" s="3">
        <v>40</v>
      </c>
      <c r="AM86" s="3">
        <v>10</v>
      </c>
      <c r="AP86" s="3">
        <v>1</v>
      </c>
    </row>
    <row r="87" spans="1:43" ht="14.25" customHeight="1" x14ac:dyDescent="0.2">
      <c r="A87" s="3">
        <v>30</v>
      </c>
      <c r="B87" s="3">
        <v>30</v>
      </c>
      <c r="C87" s="3" t="s">
        <v>371</v>
      </c>
      <c r="D87" s="3" t="s">
        <v>44</v>
      </c>
      <c r="E87" s="3">
        <v>30</v>
      </c>
      <c r="F87" s="3" t="s">
        <v>401</v>
      </c>
      <c r="G87" s="3" t="s">
        <v>402</v>
      </c>
      <c r="H87" s="3" t="s">
        <v>403</v>
      </c>
      <c r="I87" s="3" t="s">
        <v>167</v>
      </c>
      <c r="J87" s="3" t="s">
        <v>49</v>
      </c>
      <c r="K87" s="3" t="s">
        <v>58</v>
      </c>
      <c r="L87" s="3" t="s">
        <v>59</v>
      </c>
      <c r="M87" s="3" t="s">
        <v>404</v>
      </c>
      <c r="N87" s="3" t="s">
        <v>61</v>
      </c>
      <c r="O87" s="3" t="s">
        <v>405</v>
      </c>
      <c r="P87" s="3">
        <v>74</v>
      </c>
      <c r="Q87" s="3">
        <v>48</v>
      </c>
      <c r="R87" s="3">
        <v>64</v>
      </c>
      <c r="S87" s="3">
        <v>68</v>
      </c>
      <c r="T87" s="3">
        <v>20</v>
      </c>
      <c r="U87" s="3">
        <v>34</v>
      </c>
      <c r="V87" s="3">
        <v>24</v>
      </c>
      <c r="X87" s="3">
        <v>48</v>
      </c>
      <c r="Y87" s="3">
        <v>100</v>
      </c>
      <c r="Z87" s="3">
        <v>290</v>
      </c>
      <c r="AA87" s="3">
        <v>200</v>
      </c>
      <c r="AB87" s="3">
        <v>12</v>
      </c>
      <c r="AC87" s="3">
        <v>24</v>
      </c>
      <c r="AD87" s="3">
        <v>32</v>
      </c>
      <c r="AE87" s="3">
        <v>24</v>
      </c>
      <c r="AG87" s="3">
        <v>10</v>
      </c>
      <c r="AH87" s="3">
        <v>72</v>
      </c>
      <c r="AI87" s="3">
        <v>120</v>
      </c>
      <c r="AJ87" s="3">
        <v>154</v>
      </c>
      <c r="AK87" s="3">
        <v>140</v>
      </c>
      <c r="AL87" s="3">
        <v>120</v>
      </c>
      <c r="AP87" s="3">
        <v>1</v>
      </c>
    </row>
    <row r="88" spans="1:43" ht="14.25" customHeight="1" x14ac:dyDescent="0.2">
      <c r="A88" s="3">
        <v>134</v>
      </c>
      <c r="B88" s="3">
        <v>134</v>
      </c>
      <c r="C88" s="3" t="s">
        <v>371</v>
      </c>
      <c r="D88" s="3" t="s">
        <v>44</v>
      </c>
      <c r="E88" s="3">
        <v>134</v>
      </c>
      <c r="F88" s="3" t="s">
        <v>406</v>
      </c>
      <c r="G88" s="3" t="s">
        <v>407</v>
      </c>
      <c r="H88" s="3" t="s">
        <v>408</v>
      </c>
      <c r="I88" s="3" t="s">
        <v>167</v>
      </c>
      <c r="J88" s="3" t="s">
        <v>49</v>
      </c>
      <c r="K88" s="3" t="s">
        <v>66</v>
      </c>
      <c r="L88" s="3" t="s">
        <v>393</v>
      </c>
      <c r="M88" s="3" t="s">
        <v>409</v>
      </c>
      <c r="O88" s="3" t="s">
        <v>53</v>
      </c>
      <c r="P88" s="3">
        <v>43</v>
      </c>
      <c r="Q88" s="3">
        <v>12</v>
      </c>
      <c r="R88" s="3">
        <v>25</v>
      </c>
      <c r="S88" s="3">
        <v>16</v>
      </c>
      <c r="V88" s="3">
        <v>12</v>
      </c>
      <c r="Y88" s="3">
        <v>36</v>
      </c>
      <c r="Z88" s="3">
        <v>180</v>
      </c>
      <c r="AA88" s="3">
        <v>75</v>
      </c>
      <c r="AD88" s="3">
        <v>24</v>
      </c>
      <c r="AJ88" s="3">
        <v>40</v>
      </c>
      <c r="AL88" s="3">
        <v>40</v>
      </c>
      <c r="AP88" s="3">
        <v>1</v>
      </c>
    </row>
    <row r="89" spans="1:43" ht="14.25" customHeight="1" x14ac:dyDescent="0.2">
      <c r="A89" s="3">
        <v>149</v>
      </c>
      <c r="B89" s="3">
        <v>149</v>
      </c>
      <c r="C89" s="3" t="s">
        <v>371</v>
      </c>
      <c r="D89" s="3" t="s">
        <v>44</v>
      </c>
      <c r="E89" s="3">
        <v>149</v>
      </c>
      <c r="F89" s="3" t="s">
        <v>410</v>
      </c>
      <c r="G89" s="3" t="s">
        <v>411</v>
      </c>
      <c r="H89" s="3" t="s">
        <v>412</v>
      </c>
      <c r="I89" s="3" t="s">
        <v>413</v>
      </c>
      <c r="J89" s="3" t="s">
        <v>49</v>
      </c>
      <c r="K89" s="3" t="s">
        <v>58</v>
      </c>
      <c r="L89" s="3" t="s">
        <v>414</v>
      </c>
      <c r="M89" s="3" t="s">
        <v>415</v>
      </c>
      <c r="O89" s="3" t="s">
        <v>395</v>
      </c>
      <c r="P89" s="3">
        <v>19</v>
      </c>
      <c r="Q89" s="3">
        <v>44</v>
      </c>
      <c r="R89" s="3">
        <v>15</v>
      </c>
      <c r="S89" s="3">
        <v>44</v>
      </c>
      <c r="T89" s="3">
        <v>32</v>
      </c>
      <c r="Y89" s="3">
        <v>96</v>
      </c>
      <c r="Z89" s="3">
        <v>191</v>
      </c>
      <c r="AA89" s="3">
        <v>80</v>
      </c>
      <c r="AB89" s="3">
        <v>4</v>
      </c>
      <c r="AC89" s="3">
        <v>4</v>
      </c>
      <c r="AD89" s="3">
        <v>20</v>
      </c>
      <c r="AG89" s="3">
        <v>10</v>
      </c>
      <c r="AH89" s="3">
        <v>24</v>
      </c>
      <c r="AI89" s="3">
        <v>75</v>
      </c>
      <c r="AJ89" s="3">
        <v>75</v>
      </c>
      <c r="AK89" s="3">
        <v>48</v>
      </c>
      <c r="AL89" s="3">
        <v>40</v>
      </c>
      <c r="AM89" s="3">
        <v>10</v>
      </c>
      <c r="AP89" s="3">
        <v>1</v>
      </c>
    </row>
    <row r="90" spans="1:43" ht="14.25" customHeight="1" x14ac:dyDescent="0.2">
      <c r="A90" s="3">
        <v>150</v>
      </c>
      <c r="B90" s="3">
        <v>150</v>
      </c>
      <c r="C90" s="3" t="s">
        <v>371</v>
      </c>
      <c r="D90" s="3" t="s">
        <v>44</v>
      </c>
      <c r="E90" s="3">
        <v>150</v>
      </c>
      <c r="F90" s="3" t="s">
        <v>416</v>
      </c>
      <c r="G90" s="3" t="s">
        <v>417</v>
      </c>
      <c r="H90" s="3" t="s">
        <v>418</v>
      </c>
      <c r="I90" s="3" t="s">
        <v>382</v>
      </c>
      <c r="J90" s="3" t="s">
        <v>49</v>
      </c>
      <c r="K90" s="3" t="s">
        <v>58</v>
      </c>
      <c r="L90" s="3" t="s">
        <v>376</v>
      </c>
      <c r="M90" s="3" t="s">
        <v>419</v>
      </c>
      <c r="O90" s="3" t="s">
        <v>53</v>
      </c>
      <c r="P90" s="3">
        <v>96</v>
      </c>
      <c r="Q90" s="3">
        <v>34</v>
      </c>
      <c r="R90" s="3">
        <v>34</v>
      </c>
      <c r="S90" s="3">
        <v>72</v>
      </c>
      <c r="Y90" s="3">
        <v>48</v>
      </c>
      <c r="Z90" s="3">
        <v>202</v>
      </c>
      <c r="AA90" s="3">
        <v>115</v>
      </c>
      <c r="AB90" s="3">
        <v>12</v>
      </c>
      <c r="AC90" s="3">
        <v>24</v>
      </c>
      <c r="AE90" s="3">
        <v>4</v>
      </c>
      <c r="AH90" s="3">
        <v>20</v>
      </c>
      <c r="AI90" s="3">
        <v>100</v>
      </c>
      <c r="AJ90" s="3">
        <v>36</v>
      </c>
      <c r="AL90" s="3">
        <v>35</v>
      </c>
      <c r="AP90" s="3">
        <v>1</v>
      </c>
    </row>
    <row r="91" spans="1:43" ht="14.25" customHeight="1" x14ac:dyDescent="0.2">
      <c r="A91" s="3">
        <v>168</v>
      </c>
      <c r="B91" s="3">
        <v>168</v>
      </c>
      <c r="C91" s="3" t="s">
        <v>371</v>
      </c>
      <c r="D91" s="3" t="s">
        <v>44</v>
      </c>
      <c r="E91" s="3">
        <v>168</v>
      </c>
      <c r="F91" s="3" t="s">
        <v>420</v>
      </c>
      <c r="G91" s="3" t="s">
        <v>421</v>
      </c>
      <c r="H91" s="3" t="s">
        <v>422</v>
      </c>
      <c r="I91" s="3" t="s">
        <v>375</v>
      </c>
      <c r="J91" s="3" t="s">
        <v>49</v>
      </c>
      <c r="K91" s="3" t="s">
        <v>58</v>
      </c>
      <c r="L91" s="3" t="s">
        <v>423</v>
      </c>
      <c r="M91" s="3" t="s">
        <v>424</v>
      </c>
      <c r="O91" s="3" t="s">
        <v>161</v>
      </c>
      <c r="P91" s="3">
        <v>219</v>
      </c>
      <c r="Q91" s="3">
        <v>46</v>
      </c>
      <c r="R91" s="3">
        <v>60</v>
      </c>
      <c r="S91" s="3">
        <v>56</v>
      </c>
      <c r="V91" s="3">
        <v>24</v>
      </c>
      <c r="X91" s="3">
        <v>15</v>
      </c>
      <c r="Y91" s="3">
        <v>104</v>
      </c>
      <c r="Z91" s="3">
        <v>407</v>
      </c>
      <c r="AA91" s="3">
        <v>230</v>
      </c>
      <c r="AC91" s="3">
        <v>24</v>
      </c>
      <c r="AD91" s="3">
        <v>32</v>
      </c>
      <c r="AE91" s="3">
        <v>8</v>
      </c>
      <c r="AF91" s="3">
        <v>8</v>
      </c>
      <c r="AH91" s="3">
        <v>48</v>
      </c>
      <c r="AI91" s="3">
        <v>120</v>
      </c>
      <c r="AJ91" s="3">
        <v>104</v>
      </c>
      <c r="AK91" s="3">
        <v>63</v>
      </c>
      <c r="AL91" s="3">
        <v>80</v>
      </c>
      <c r="AM91" s="3">
        <v>10</v>
      </c>
      <c r="AP91" s="3">
        <v>1</v>
      </c>
    </row>
    <row r="92" spans="1:43" ht="14.25" customHeight="1" x14ac:dyDescent="0.2">
      <c r="A92" s="3">
        <v>172</v>
      </c>
      <c r="B92" s="3">
        <v>172</v>
      </c>
      <c r="C92" s="3" t="s">
        <v>371</v>
      </c>
      <c r="D92" s="3" t="s">
        <v>44</v>
      </c>
      <c r="E92" s="3">
        <v>172</v>
      </c>
      <c r="F92" s="3" t="s">
        <v>425</v>
      </c>
      <c r="G92" s="3" t="s">
        <v>426</v>
      </c>
      <c r="H92" s="3" t="s">
        <v>427</v>
      </c>
      <c r="I92" s="3" t="s">
        <v>382</v>
      </c>
      <c r="J92" s="3" t="s">
        <v>49</v>
      </c>
      <c r="K92" s="3" t="s">
        <v>66</v>
      </c>
      <c r="L92" s="3" t="s">
        <v>376</v>
      </c>
      <c r="M92" s="3" t="s">
        <v>428</v>
      </c>
      <c r="O92" s="3" t="s">
        <v>429</v>
      </c>
      <c r="P92" s="3">
        <v>48</v>
      </c>
      <c r="Q92" s="3">
        <v>24</v>
      </c>
      <c r="R92" s="3">
        <v>38</v>
      </c>
      <c r="S92" s="3">
        <v>24</v>
      </c>
      <c r="Y92" s="3">
        <v>24</v>
      </c>
      <c r="Z92" s="3">
        <v>185</v>
      </c>
      <c r="AA92" s="3">
        <v>80</v>
      </c>
      <c r="AJ92" s="3">
        <v>40</v>
      </c>
      <c r="AP92" s="3">
        <v>1</v>
      </c>
    </row>
    <row r="93" spans="1:43" ht="14.25" customHeight="1" x14ac:dyDescent="0.2">
      <c r="A93" s="3">
        <v>204</v>
      </c>
      <c r="B93" s="3">
        <v>204</v>
      </c>
      <c r="C93" s="3" t="s">
        <v>371</v>
      </c>
      <c r="D93" s="3" t="s">
        <v>44</v>
      </c>
      <c r="E93" s="3">
        <v>204</v>
      </c>
      <c r="F93" s="3" t="s">
        <v>430</v>
      </c>
      <c r="G93" s="3" t="s">
        <v>431</v>
      </c>
      <c r="H93" s="3" t="s">
        <v>432</v>
      </c>
      <c r="I93" s="3" t="s">
        <v>375</v>
      </c>
      <c r="J93" s="3" t="s">
        <v>49</v>
      </c>
      <c r="K93" s="3" t="s">
        <v>66</v>
      </c>
      <c r="L93" s="3" t="s">
        <v>433</v>
      </c>
      <c r="M93" s="3" t="s">
        <v>434</v>
      </c>
      <c r="O93" s="3" t="s">
        <v>400</v>
      </c>
      <c r="P93" s="3">
        <v>36</v>
      </c>
      <c r="Q93" s="3">
        <v>93</v>
      </c>
      <c r="R93" s="3">
        <v>36</v>
      </c>
      <c r="S93" s="3">
        <v>12</v>
      </c>
      <c r="Y93" s="3">
        <v>36</v>
      </c>
      <c r="Z93" s="3">
        <v>196</v>
      </c>
      <c r="AA93" s="3">
        <v>95</v>
      </c>
      <c r="AB93" s="3">
        <v>12</v>
      </c>
      <c r="AC93" s="3">
        <v>12</v>
      </c>
      <c r="AG93" s="3">
        <v>8</v>
      </c>
      <c r="AJ93" s="3">
        <v>40</v>
      </c>
      <c r="AN93" s="3">
        <v>50</v>
      </c>
      <c r="AP93" s="3">
        <v>1</v>
      </c>
    </row>
    <row r="94" spans="1:43" ht="14.25" customHeight="1" x14ac:dyDescent="0.2">
      <c r="A94" s="3">
        <v>515</v>
      </c>
      <c r="B94" s="3">
        <v>515</v>
      </c>
      <c r="C94" s="3" t="s">
        <v>371</v>
      </c>
      <c r="D94" s="3" t="s">
        <v>228</v>
      </c>
      <c r="E94" s="3">
        <v>515</v>
      </c>
      <c r="F94" s="3" t="s">
        <v>435</v>
      </c>
      <c r="G94" s="3" t="s">
        <v>436</v>
      </c>
      <c r="H94" s="3" t="s">
        <v>437</v>
      </c>
      <c r="I94" s="3" t="s">
        <v>375</v>
      </c>
      <c r="J94" s="3" t="s">
        <v>49</v>
      </c>
      <c r="K94" s="3" t="s">
        <v>72</v>
      </c>
      <c r="L94" s="3" t="s">
        <v>438</v>
      </c>
      <c r="M94" s="3" t="s">
        <v>439</v>
      </c>
      <c r="O94" s="3" t="s">
        <v>440</v>
      </c>
      <c r="P94" s="3">
        <v>24</v>
      </c>
      <c r="Q94" s="3">
        <v>24</v>
      </c>
      <c r="R94" s="3">
        <v>28</v>
      </c>
      <c r="Y94" s="3">
        <v>16</v>
      </c>
      <c r="Z94" s="3">
        <v>106</v>
      </c>
      <c r="AA94" s="3">
        <v>40</v>
      </c>
      <c r="AM94" s="3">
        <v>10</v>
      </c>
      <c r="AP94" s="3">
        <v>1</v>
      </c>
    </row>
    <row r="95" spans="1:43" ht="14.25" customHeight="1" x14ac:dyDescent="0.2">
      <c r="A95" s="3">
        <v>531</v>
      </c>
      <c r="B95" s="3">
        <v>531</v>
      </c>
      <c r="C95" s="3" t="s">
        <v>371</v>
      </c>
      <c r="D95" s="3" t="s">
        <v>228</v>
      </c>
      <c r="E95" s="3">
        <v>531</v>
      </c>
      <c r="F95" s="3" t="s">
        <v>441</v>
      </c>
      <c r="AP95" s="3">
        <v>1</v>
      </c>
    </row>
    <row r="96" spans="1:43" ht="14.25" customHeight="1" x14ac:dyDescent="0.2">
      <c r="A96" s="3">
        <v>304</v>
      </c>
      <c r="B96" s="3">
        <v>304</v>
      </c>
      <c r="C96" s="3" t="s">
        <v>371</v>
      </c>
      <c r="D96" s="3" t="s">
        <v>44</v>
      </c>
      <c r="E96" s="3">
        <v>304</v>
      </c>
      <c r="F96" s="3" t="s">
        <v>442</v>
      </c>
      <c r="G96" s="3" t="s">
        <v>443</v>
      </c>
      <c r="H96" s="3" t="s">
        <v>444</v>
      </c>
      <c r="I96" s="3" t="s">
        <v>445</v>
      </c>
      <c r="J96" s="3" t="s">
        <v>159</v>
      </c>
      <c r="M96" s="3" t="s">
        <v>446</v>
      </c>
      <c r="O96" s="3" t="s">
        <v>447</v>
      </c>
      <c r="P96" s="3">
        <v>1</v>
      </c>
      <c r="R96" s="3">
        <v>1</v>
      </c>
      <c r="S96" s="3">
        <v>2</v>
      </c>
      <c r="Z96" s="3">
        <v>3</v>
      </c>
      <c r="AC96" s="3">
        <v>1</v>
      </c>
      <c r="AQ96" s="3">
        <v>1</v>
      </c>
    </row>
    <row r="97" spans="1:43" ht="14.25" customHeight="1" x14ac:dyDescent="0.2">
      <c r="A97" s="3">
        <v>305</v>
      </c>
      <c r="B97" s="3">
        <v>305</v>
      </c>
      <c r="C97" s="3" t="s">
        <v>371</v>
      </c>
      <c r="D97" s="3" t="s">
        <v>44</v>
      </c>
      <c r="E97" s="3">
        <v>305</v>
      </c>
      <c r="F97" s="3" t="s">
        <v>448</v>
      </c>
      <c r="G97" s="3" t="s">
        <v>449</v>
      </c>
      <c r="H97" s="3" t="s">
        <v>450</v>
      </c>
      <c r="I97" s="3" t="s">
        <v>375</v>
      </c>
      <c r="J97" s="3" t="s">
        <v>159</v>
      </c>
      <c r="M97" s="3" t="s">
        <v>451</v>
      </c>
      <c r="O97" s="3" t="s">
        <v>447</v>
      </c>
      <c r="P97" s="3">
        <v>1</v>
      </c>
      <c r="R97" s="3">
        <v>1</v>
      </c>
      <c r="S97" s="3">
        <v>2</v>
      </c>
      <c r="Y97" s="3">
        <v>1</v>
      </c>
      <c r="Z97" s="3">
        <v>3</v>
      </c>
      <c r="AG97" s="3">
        <v>1</v>
      </c>
      <c r="AQ97" s="3">
        <v>1</v>
      </c>
    </row>
    <row r="98" spans="1:43" ht="14.25" customHeight="1" x14ac:dyDescent="0.2">
      <c r="A98" s="3">
        <v>3</v>
      </c>
      <c r="B98" s="3">
        <v>3</v>
      </c>
      <c r="C98" s="3" t="s">
        <v>452</v>
      </c>
      <c r="D98" s="3" t="s">
        <v>44</v>
      </c>
      <c r="E98" s="3">
        <v>3</v>
      </c>
      <c r="F98" s="3" t="s">
        <v>453</v>
      </c>
      <c r="G98" s="3" t="s">
        <v>454</v>
      </c>
      <c r="H98" s="3">
        <v>4361650</v>
      </c>
      <c r="I98" s="3" t="s">
        <v>453</v>
      </c>
      <c r="J98" s="3" t="s">
        <v>49</v>
      </c>
      <c r="K98" s="3" t="s">
        <v>66</v>
      </c>
      <c r="L98" s="3" t="s">
        <v>455</v>
      </c>
      <c r="M98" s="3" t="s">
        <v>456</v>
      </c>
      <c r="O98" s="3" t="s">
        <v>457</v>
      </c>
      <c r="P98" s="3">
        <v>24</v>
      </c>
      <c r="Q98" s="3">
        <v>24</v>
      </c>
      <c r="R98" s="3">
        <v>24</v>
      </c>
      <c r="S98" s="3">
        <v>48</v>
      </c>
      <c r="T98" s="3">
        <v>4</v>
      </c>
      <c r="V98" s="3">
        <v>4</v>
      </c>
      <c r="X98" s="3">
        <v>4</v>
      </c>
      <c r="Y98" s="3">
        <v>27</v>
      </c>
      <c r="Z98" s="3">
        <v>80</v>
      </c>
      <c r="AA98" s="3">
        <v>80</v>
      </c>
      <c r="AB98" s="3">
        <v>16</v>
      </c>
      <c r="AC98" s="3">
        <v>24</v>
      </c>
      <c r="AD98" s="3">
        <v>20</v>
      </c>
      <c r="AE98" s="3">
        <v>6</v>
      </c>
      <c r="AM98" s="3">
        <v>1</v>
      </c>
      <c r="AP98" s="3">
        <v>1</v>
      </c>
    </row>
    <row r="99" spans="1:43" ht="14.25" customHeight="1" x14ac:dyDescent="0.2">
      <c r="A99" s="3">
        <v>31</v>
      </c>
      <c r="B99" s="3">
        <v>31</v>
      </c>
      <c r="C99" s="3" t="s">
        <v>452</v>
      </c>
      <c r="D99" s="3" t="s">
        <v>44</v>
      </c>
      <c r="E99" s="3">
        <v>31</v>
      </c>
      <c r="F99" s="3" t="s">
        <v>458</v>
      </c>
      <c r="G99" s="3" t="s">
        <v>459</v>
      </c>
      <c r="H99" s="3" t="s">
        <v>460</v>
      </c>
      <c r="I99" s="3" t="s">
        <v>167</v>
      </c>
      <c r="J99" s="3" t="s">
        <v>49</v>
      </c>
      <c r="K99" s="3" t="s">
        <v>58</v>
      </c>
      <c r="L99" s="3" t="s">
        <v>110</v>
      </c>
      <c r="M99" s="3" t="s">
        <v>461</v>
      </c>
      <c r="N99" s="3" t="s">
        <v>240</v>
      </c>
      <c r="O99" s="3" t="s">
        <v>462</v>
      </c>
      <c r="P99" s="3">
        <v>92</v>
      </c>
      <c r="Q99" s="3">
        <v>10</v>
      </c>
      <c r="R99" s="3">
        <v>86</v>
      </c>
      <c r="S99" s="3">
        <v>57</v>
      </c>
      <c r="T99" s="3">
        <v>16</v>
      </c>
      <c r="U99" s="3">
        <v>24</v>
      </c>
      <c r="V99" s="3">
        <v>8</v>
      </c>
      <c r="X99" s="3">
        <v>24</v>
      </c>
      <c r="Y99" s="3">
        <v>40</v>
      </c>
      <c r="Z99" s="3">
        <v>120</v>
      </c>
      <c r="AA99" s="3">
        <v>360</v>
      </c>
      <c r="AB99" s="3">
        <v>24</v>
      </c>
      <c r="AC99" s="3">
        <v>48</v>
      </c>
      <c r="AD99" s="3">
        <v>54</v>
      </c>
      <c r="AE99" s="3">
        <v>18</v>
      </c>
      <c r="AH99" s="3">
        <v>88</v>
      </c>
      <c r="AI99" s="3">
        <v>120</v>
      </c>
      <c r="AJ99" s="3">
        <v>40</v>
      </c>
      <c r="AK99" s="3">
        <v>72</v>
      </c>
      <c r="AL99" s="3">
        <v>120</v>
      </c>
      <c r="AM99" s="3">
        <v>80</v>
      </c>
      <c r="AO99" s="3">
        <v>24</v>
      </c>
      <c r="AP99" s="3">
        <v>1</v>
      </c>
    </row>
    <row r="100" spans="1:43" ht="14.25" customHeight="1" x14ac:dyDescent="0.2">
      <c r="A100" s="3">
        <v>32</v>
      </c>
      <c r="B100" s="3">
        <v>32</v>
      </c>
      <c r="C100" s="3" t="s">
        <v>452</v>
      </c>
      <c r="D100" s="3" t="s">
        <v>44</v>
      </c>
      <c r="E100" s="3">
        <v>32</v>
      </c>
      <c r="F100" s="3" t="s">
        <v>463</v>
      </c>
      <c r="G100" s="3" t="s">
        <v>464</v>
      </c>
      <c r="H100" s="3">
        <v>4984001</v>
      </c>
      <c r="I100" s="3" t="s">
        <v>465</v>
      </c>
      <c r="J100" s="3" t="s">
        <v>49</v>
      </c>
      <c r="K100" s="3" t="s">
        <v>66</v>
      </c>
      <c r="L100" s="3" t="s">
        <v>455</v>
      </c>
      <c r="M100" s="3" t="s">
        <v>466</v>
      </c>
      <c r="N100" s="3" t="s">
        <v>467</v>
      </c>
      <c r="O100" s="3" t="s">
        <v>468</v>
      </c>
      <c r="P100" s="3">
        <v>24</v>
      </c>
      <c r="Q100" s="3">
        <v>24</v>
      </c>
      <c r="R100" s="3">
        <v>8</v>
      </c>
      <c r="T100" s="3">
        <v>8</v>
      </c>
      <c r="Y100" s="3">
        <v>24</v>
      </c>
      <c r="Z100" s="3">
        <v>40</v>
      </c>
      <c r="AA100" s="3">
        <v>40</v>
      </c>
      <c r="AD100" s="3">
        <v>15</v>
      </c>
      <c r="AL100" s="3">
        <v>15</v>
      </c>
      <c r="AM100" s="3">
        <v>30</v>
      </c>
      <c r="AO100" s="3">
        <v>24</v>
      </c>
      <c r="AP100" s="3">
        <v>1</v>
      </c>
    </row>
    <row r="101" spans="1:43" ht="14.25" customHeight="1" x14ac:dyDescent="0.2">
      <c r="A101" s="3">
        <v>33</v>
      </c>
      <c r="B101" s="3">
        <v>33</v>
      </c>
      <c r="C101" s="3" t="s">
        <v>452</v>
      </c>
      <c r="D101" s="3" t="s">
        <v>44</v>
      </c>
      <c r="E101" s="3">
        <v>33</v>
      </c>
      <c r="F101" s="3" t="s">
        <v>469</v>
      </c>
      <c r="G101" s="3" t="s">
        <v>470</v>
      </c>
      <c r="H101" s="3">
        <v>155676277</v>
      </c>
      <c r="I101" s="3" t="s">
        <v>471</v>
      </c>
      <c r="J101" s="3" t="s">
        <v>49</v>
      </c>
      <c r="K101" s="3" t="s">
        <v>138</v>
      </c>
      <c r="L101" s="3" t="s">
        <v>472</v>
      </c>
      <c r="M101" s="3" t="s">
        <v>473</v>
      </c>
      <c r="N101" s="3" t="s">
        <v>467</v>
      </c>
      <c r="O101" s="3" t="s">
        <v>474</v>
      </c>
      <c r="P101" s="3" t="s">
        <v>467</v>
      </c>
      <c r="Q101" s="3">
        <v>17</v>
      </c>
      <c r="R101" s="3">
        <v>4</v>
      </c>
      <c r="Z101" s="3">
        <v>40</v>
      </c>
      <c r="AL101" s="3">
        <v>10</v>
      </c>
      <c r="AM101" s="3">
        <v>30</v>
      </c>
      <c r="AP101" s="3">
        <v>1</v>
      </c>
    </row>
    <row r="102" spans="1:43" ht="14.25" customHeight="1" x14ac:dyDescent="0.2">
      <c r="A102" s="3">
        <v>34</v>
      </c>
      <c r="B102" s="3">
        <v>34</v>
      </c>
      <c r="C102" s="3" t="s">
        <v>452</v>
      </c>
      <c r="D102" s="3" t="s">
        <v>44</v>
      </c>
      <c r="E102" s="3">
        <v>34</v>
      </c>
      <c r="F102" s="3" t="s">
        <v>475</v>
      </c>
      <c r="G102" s="3" t="s">
        <v>476</v>
      </c>
      <c r="H102" s="3" t="s">
        <v>477</v>
      </c>
      <c r="I102" s="3" t="s">
        <v>475</v>
      </c>
      <c r="J102" s="3" t="s">
        <v>49</v>
      </c>
      <c r="K102" s="3" t="s">
        <v>72</v>
      </c>
      <c r="L102" s="3" t="s">
        <v>478</v>
      </c>
      <c r="M102" s="3" t="s">
        <v>479</v>
      </c>
      <c r="N102" s="3" t="s">
        <v>240</v>
      </c>
      <c r="O102" s="3" t="s">
        <v>480</v>
      </c>
      <c r="P102" s="3">
        <v>96</v>
      </c>
      <c r="Y102" s="3">
        <v>20</v>
      </c>
      <c r="Z102" s="3">
        <v>120</v>
      </c>
      <c r="AD102" s="3">
        <v>16</v>
      </c>
      <c r="AL102" s="3">
        <v>18</v>
      </c>
      <c r="AM102" s="3">
        <v>30</v>
      </c>
      <c r="AO102" s="3">
        <v>20</v>
      </c>
      <c r="AP102" s="3">
        <v>1</v>
      </c>
    </row>
    <row r="103" spans="1:43" ht="14.25" customHeight="1" x14ac:dyDescent="0.2">
      <c r="A103" s="3">
        <v>35</v>
      </c>
      <c r="B103" s="3">
        <v>35</v>
      </c>
      <c r="C103" s="3" t="s">
        <v>452</v>
      </c>
      <c r="D103" s="3" t="s">
        <v>44</v>
      </c>
      <c r="E103" s="3">
        <v>35</v>
      </c>
      <c r="F103" s="3" t="s">
        <v>471</v>
      </c>
      <c r="G103" s="3" t="s">
        <v>481</v>
      </c>
      <c r="H103" s="3">
        <v>4900377</v>
      </c>
      <c r="I103" s="3" t="s">
        <v>471</v>
      </c>
      <c r="J103" s="3" t="s">
        <v>49</v>
      </c>
      <c r="K103" s="3" t="s">
        <v>66</v>
      </c>
      <c r="L103" s="3" t="s">
        <v>482</v>
      </c>
      <c r="M103" s="3" t="s">
        <v>483</v>
      </c>
      <c r="N103" s="3" t="s">
        <v>240</v>
      </c>
      <c r="O103" s="3" t="s">
        <v>484</v>
      </c>
      <c r="P103" s="3">
        <v>12</v>
      </c>
      <c r="Q103" s="3">
        <v>60</v>
      </c>
      <c r="R103" s="3">
        <v>4</v>
      </c>
      <c r="Y103" s="3">
        <v>24</v>
      </c>
      <c r="Z103" s="3">
        <v>80</v>
      </c>
      <c r="AA103" s="3">
        <v>80</v>
      </c>
      <c r="AB103" s="3">
        <v>5</v>
      </c>
      <c r="AC103" s="3">
        <v>24</v>
      </c>
      <c r="AD103" s="3">
        <v>24</v>
      </c>
      <c r="AL103" s="3">
        <v>20</v>
      </c>
      <c r="AM103" s="3">
        <v>40</v>
      </c>
      <c r="AO103" s="3">
        <v>20</v>
      </c>
      <c r="AP103" s="3">
        <v>1</v>
      </c>
    </row>
    <row r="104" spans="1:43" ht="14.25" customHeight="1" x14ac:dyDescent="0.2">
      <c r="A104" s="3">
        <v>36</v>
      </c>
      <c r="B104" s="3">
        <v>36</v>
      </c>
      <c r="C104" s="3" t="s">
        <v>452</v>
      </c>
      <c r="D104" s="3" t="s">
        <v>44</v>
      </c>
      <c r="E104" s="3">
        <v>36</v>
      </c>
      <c r="F104" s="3" t="s">
        <v>485</v>
      </c>
      <c r="G104" s="3" t="s">
        <v>486</v>
      </c>
      <c r="H104" s="3">
        <v>155664390</v>
      </c>
      <c r="I104" s="3" t="s">
        <v>487</v>
      </c>
      <c r="J104" s="3" t="s">
        <v>49</v>
      </c>
      <c r="K104" s="3" t="s">
        <v>72</v>
      </c>
      <c r="L104" s="3" t="s">
        <v>488</v>
      </c>
      <c r="M104" s="3" t="s">
        <v>489</v>
      </c>
      <c r="N104" s="3" t="s">
        <v>467</v>
      </c>
      <c r="O104" s="3" t="s">
        <v>490</v>
      </c>
      <c r="P104" s="3">
        <v>10</v>
      </c>
      <c r="Q104" s="3">
        <v>12</v>
      </c>
      <c r="R104" s="3">
        <v>5</v>
      </c>
      <c r="Z104" s="3">
        <v>40</v>
      </c>
      <c r="AA104" s="3">
        <v>40</v>
      </c>
      <c r="AC104" s="3">
        <v>8</v>
      </c>
      <c r="AL104" s="3">
        <v>10</v>
      </c>
      <c r="AM104" s="3">
        <v>30</v>
      </c>
      <c r="AP104" s="3">
        <v>1</v>
      </c>
    </row>
    <row r="105" spans="1:43" ht="14.25" customHeight="1" x14ac:dyDescent="0.2">
      <c r="A105" s="3">
        <v>37</v>
      </c>
      <c r="B105" s="3">
        <v>37</v>
      </c>
      <c r="C105" s="3" t="s">
        <v>452</v>
      </c>
      <c r="D105" s="3" t="s">
        <v>44</v>
      </c>
      <c r="E105" s="3">
        <v>37</v>
      </c>
      <c r="F105" s="3" t="s">
        <v>491</v>
      </c>
      <c r="G105" s="3" t="s">
        <v>486</v>
      </c>
      <c r="H105" s="3">
        <v>155666795</v>
      </c>
      <c r="I105" s="3" t="s">
        <v>487</v>
      </c>
      <c r="J105" s="3" t="s">
        <v>49</v>
      </c>
      <c r="K105" s="3" t="s">
        <v>72</v>
      </c>
      <c r="L105" s="3" t="s">
        <v>492</v>
      </c>
      <c r="M105" s="3" t="s">
        <v>493</v>
      </c>
      <c r="N105" s="3" t="s">
        <v>240</v>
      </c>
      <c r="O105" s="3" t="s">
        <v>494</v>
      </c>
      <c r="P105" s="3">
        <v>40</v>
      </c>
      <c r="Q105" s="3">
        <v>24</v>
      </c>
      <c r="R105" s="3">
        <v>4</v>
      </c>
      <c r="Y105" s="3">
        <v>8</v>
      </c>
      <c r="Z105" s="3">
        <v>40</v>
      </c>
      <c r="AA105" s="3">
        <v>40</v>
      </c>
      <c r="AC105" s="3">
        <v>8</v>
      </c>
      <c r="AL105" s="3">
        <v>40</v>
      </c>
      <c r="AM105" s="3">
        <v>30</v>
      </c>
      <c r="AP105" s="3">
        <v>1</v>
      </c>
    </row>
    <row r="106" spans="1:43" ht="14.25" customHeight="1" x14ac:dyDescent="0.2">
      <c r="A106" s="3">
        <v>38</v>
      </c>
      <c r="B106" s="3">
        <v>38</v>
      </c>
      <c r="C106" s="3" t="s">
        <v>452</v>
      </c>
      <c r="D106" s="3" t="s">
        <v>44</v>
      </c>
      <c r="E106" s="3">
        <v>38</v>
      </c>
      <c r="F106" s="3" t="s">
        <v>495</v>
      </c>
      <c r="G106" s="3" t="s">
        <v>496</v>
      </c>
      <c r="H106" s="3">
        <v>4960104</v>
      </c>
      <c r="I106" s="3" t="s">
        <v>497</v>
      </c>
      <c r="J106" s="3" t="s">
        <v>49</v>
      </c>
      <c r="K106" s="3" t="s">
        <v>66</v>
      </c>
      <c r="L106" s="3" t="s">
        <v>438</v>
      </c>
      <c r="M106" s="3" t="s">
        <v>498</v>
      </c>
      <c r="N106" s="3" t="s">
        <v>467</v>
      </c>
      <c r="O106" s="3" t="s">
        <v>499</v>
      </c>
      <c r="P106" s="3">
        <v>20</v>
      </c>
      <c r="Q106" s="3">
        <v>24</v>
      </c>
      <c r="R106" s="3">
        <v>10</v>
      </c>
      <c r="S106" s="3">
        <v>24</v>
      </c>
      <c r="V106" s="3">
        <v>3</v>
      </c>
      <c r="Y106" s="3">
        <v>32</v>
      </c>
      <c r="Z106" s="3">
        <v>80</v>
      </c>
      <c r="AA106" s="3">
        <v>80</v>
      </c>
      <c r="AB106" s="3">
        <v>4</v>
      </c>
      <c r="AD106" s="3">
        <v>8</v>
      </c>
      <c r="AE106" s="3">
        <v>4</v>
      </c>
      <c r="AL106" s="3">
        <v>20</v>
      </c>
      <c r="AM106" s="3">
        <v>40</v>
      </c>
      <c r="AP106" s="3">
        <v>1</v>
      </c>
    </row>
    <row r="107" spans="1:43" ht="14.25" customHeight="1" x14ac:dyDescent="0.2">
      <c r="A107" s="3">
        <v>39</v>
      </c>
      <c r="B107" s="3">
        <v>39</v>
      </c>
      <c r="C107" s="3" t="s">
        <v>452</v>
      </c>
      <c r="D107" s="3" t="s">
        <v>44</v>
      </c>
      <c r="E107" s="3">
        <v>39</v>
      </c>
      <c r="F107" s="3" t="s">
        <v>500</v>
      </c>
      <c r="G107" s="3" t="s">
        <v>501</v>
      </c>
      <c r="H107" s="3">
        <v>155946985</v>
      </c>
      <c r="I107" s="3" t="s">
        <v>500</v>
      </c>
      <c r="J107" s="3" t="s">
        <v>49</v>
      </c>
      <c r="K107" s="3" t="s">
        <v>66</v>
      </c>
      <c r="L107" s="3" t="s">
        <v>502</v>
      </c>
      <c r="M107" s="3" t="s">
        <v>503</v>
      </c>
      <c r="N107" s="3" t="s">
        <v>240</v>
      </c>
      <c r="O107" s="3" t="s">
        <v>504</v>
      </c>
      <c r="P107" s="3">
        <v>64</v>
      </c>
      <c r="Q107" s="3">
        <v>40</v>
      </c>
      <c r="R107" s="3">
        <v>40</v>
      </c>
      <c r="T107" s="3">
        <v>8</v>
      </c>
      <c r="V107" s="3">
        <v>2</v>
      </c>
      <c r="X107" s="3">
        <v>4</v>
      </c>
      <c r="Y107" s="3">
        <v>28</v>
      </c>
      <c r="Z107" s="3">
        <v>120</v>
      </c>
      <c r="AA107" s="3">
        <v>120</v>
      </c>
      <c r="AB107" s="3">
        <v>8</v>
      </c>
      <c r="AC107" s="3">
        <v>8</v>
      </c>
      <c r="AD107" s="3">
        <v>24</v>
      </c>
      <c r="AJ107" s="3">
        <v>40</v>
      </c>
      <c r="AL107" s="3">
        <v>80</v>
      </c>
      <c r="AM107" s="3">
        <v>40</v>
      </c>
      <c r="AO107" s="3">
        <v>24</v>
      </c>
      <c r="AP107" s="3">
        <v>1</v>
      </c>
    </row>
    <row r="108" spans="1:43" ht="14.25" customHeight="1" x14ac:dyDescent="0.2">
      <c r="A108" s="3">
        <v>202</v>
      </c>
      <c r="B108" s="3">
        <v>202</v>
      </c>
      <c r="C108" s="3" t="s">
        <v>452</v>
      </c>
      <c r="D108" s="3" t="s">
        <v>44</v>
      </c>
      <c r="E108" s="3">
        <v>202</v>
      </c>
      <c r="F108" s="3" t="s">
        <v>505</v>
      </c>
      <c r="G108" s="3" t="s">
        <v>506</v>
      </c>
      <c r="H108" s="3">
        <v>4880033</v>
      </c>
      <c r="I108" s="3" t="s">
        <v>507</v>
      </c>
      <c r="J108" s="3" t="s">
        <v>49</v>
      </c>
      <c r="K108" s="3" t="s">
        <v>66</v>
      </c>
      <c r="L108" s="3" t="s">
        <v>376</v>
      </c>
      <c r="M108" s="3" t="s">
        <v>508</v>
      </c>
      <c r="N108" s="3" t="s">
        <v>467</v>
      </c>
      <c r="O108" s="3" t="s">
        <v>509</v>
      </c>
      <c r="P108" s="3" t="s">
        <v>467</v>
      </c>
      <c r="Q108" s="3">
        <v>52</v>
      </c>
      <c r="R108" s="3">
        <v>17</v>
      </c>
      <c r="T108" s="3">
        <v>8</v>
      </c>
      <c r="Z108" s="3">
        <v>80</v>
      </c>
      <c r="AA108" s="3">
        <v>40</v>
      </c>
      <c r="AB108" s="3">
        <v>8</v>
      </c>
      <c r="AD108" s="3">
        <v>8</v>
      </c>
      <c r="AL108" s="3">
        <v>10</v>
      </c>
      <c r="AM108" s="3">
        <v>30</v>
      </c>
      <c r="AP108" s="3">
        <v>1</v>
      </c>
    </row>
    <row r="109" spans="1:43" ht="14.25" customHeight="1" x14ac:dyDescent="0.2">
      <c r="A109" s="3">
        <v>217</v>
      </c>
      <c r="B109" s="3">
        <v>217</v>
      </c>
      <c r="C109" s="3" t="s">
        <v>452</v>
      </c>
      <c r="D109" s="3" t="s">
        <v>44</v>
      </c>
      <c r="E109" s="3">
        <v>217</v>
      </c>
      <c r="F109" s="3" t="s">
        <v>510</v>
      </c>
      <c r="G109" s="3" t="s">
        <v>511</v>
      </c>
      <c r="H109" s="3">
        <v>4363923</v>
      </c>
      <c r="I109" s="3" t="s">
        <v>453</v>
      </c>
      <c r="J109" s="3" t="s">
        <v>49</v>
      </c>
      <c r="K109" s="3" t="s">
        <v>138</v>
      </c>
      <c r="L109" s="3" t="s">
        <v>455</v>
      </c>
      <c r="M109" s="3" t="s">
        <v>512</v>
      </c>
      <c r="N109" s="3" t="s">
        <v>467</v>
      </c>
      <c r="O109" s="3" t="s">
        <v>490</v>
      </c>
      <c r="P109" s="3">
        <v>24</v>
      </c>
      <c r="Q109" s="3">
        <v>36</v>
      </c>
      <c r="R109" s="3">
        <v>12</v>
      </c>
      <c r="Y109" s="3">
        <v>24</v>
      </c>
      <c r="Z109" s="3">
        <v>40</v>
      </c>
      <c r="AA109" s="3">
        <v>40</v>
      </c>
      <c r="AB109" s="3">
        <v>5</v>
      </c>
      <c r="AL109" s="3">
        <v>15</v>
      </c>
      <c r="AM109" s="3">
        <v>10</v>
      </c>
      <c r="AP109" s="3">
        <v>1</v>
      </c>
    </row>
    <row r="110" spans="1:43" ht="14.25" customHeight="1" x14ac:dyDescent="0.2">
      <c r="A110" s="3">
        <v>218</v>
      </c>
      <c r="B110" s="3">
        <v>218</v>
      </c>
      <c r="C110" s="3" t="s">
        <v>452</v>
      </c>
      <c r="D110" s="3" t="s">
        <v>44</v>
      </c>
      <c r="E110" s="3">
        <v>218</v>
      </c>
      <c r="F110" s="3" t="s">
        <v>513</v>
      </c>
      <c r="G110" s="3" t="s">
        <v>514</v>
      </c>
      <c r="H110" s="3">
        <v>4363915</v>
      </c>
      <c r="I110" s="3" t="s">
        <v>453</v>
      </c>
      <c r="J110" s="3" t="s">
        <v>49</v>
      </c>
      <c r="K110" s="3" t="s">
        <v>66</v>
      </c>
      <c r="L110" s="3" t="s">
        <v>455</v>
      </c>
      <c r="M110" s="3" t="s">
        <v>515</v>
      </c>
      <c r="N110" s="3" t="s">
        <v>467</v>
      </c>
      <c r="O110" s="3" t="s">
        <v>516</v>
      </c>
      <c r="P110" s="3">
        <v>60</v>
      </c>
      <c r="R110" s="3">
        <v>12</v>
      </c>
      <c r="S110" s="3">
        <v>24</v>
      </c>
      <c r="Y110" s="3">
        <v>32</v>
      </c>
      <c r="Z110" s="3">
        <v>80</v>
      </c>
      <c r="AA110" s="3">
        <v>80</v>
      </c>
      <c r="AB110" s="3">
        <v>4</v>
      </c>
      <c r="AC110" s="3">
        <v>24</v>
      </c>
      <c r="AD110" s="3">
        <v>16</v>
      </c>
      <c r="AL110" s="3">
        <v>20</v>
      </c>
      <c r="AM110" s="3">
        <v>10</v>
      </c>
      <c r="AP110" s="3">
        <v>1</v>
      </c>
    </row>
    <row r="111" spans="1:43" ht="14.25" customHeight="1" x14ac:dyDescent="0.2">
      <c r="A111" s="3">
        <v>224</v>
      </c>
      <c r="B111" s="3">
        <v>224</v>
      </c>
      <c r="C111" s="3" t="s">
        <v>452</v>
      </c>
      <c r="D111" s="3" t="s">
        <v>44</v>
      </c>
      <c r="E111" s="3">
        <v>224</v>
      </c>
      <c r="F111" s="3" t="s">
        <v>517</v>
      </c>
      <c r="G111" s="3" t="s">
        <v>518</v>
      </c>
      <c r="H111" s="3">
        <v>4880729</v>
      </c>
      <c r="I111" s="3" t="s">
        <v>507</v>
      </c>
      <c r="J111" s="3" t="s">
        <v>49</v>
      </c>
      <c r="K111" s="3" t="s">
        <v>72</v>
      </c>
      <c r="L111" s="3" t="s">
        <v>455</v>
      </c>
      <c r="M111" s="3" t="s">
        <v>519</v>
      </c>
      <c r="N111" s="3" t="s">
        <v>467</v>
      </c>
      <c r="O111" s="3" t="s">
        <v>468</v>
      </c>
      <c r="P111" s="3">
        <v>24</v>
      </c>
      <c r="R111" s="3">
        <v>4</v>
      </c>
      <c r="Y111" s="3">
        <v>24</v>
      </c>
      <c r="Z111" s="3">
        <v>40</v>
      </c>
      <c r="AL111" s="3">
        <v>10</v>
      </c>
      <c r="AM111" s="3">
        <v>30</v>
      </c>
      <c r="AO111" s="3">
        <v>4</v>
      </c>
      <c r="AP111" s="3">
        <v>1</v>
      </c>
    </row>
    <row r="112" spans="1:43" ht="14.25" customHeight="1" x14ac:dyDescent="0.2">
      <c r="A112" s="3">
        <v>520</v>
      </c>
      <c r="B112" s="3">
        <v>520</v>
      </c>
      <c r="C112" s="3" t="s">
        <v>452</v>
      </c>
      <c r="D112" s="3" t="s">
        <v>228</v>
      </c>
      <c r="E112" s="3">
        <v>520</v>
      </c>
      <c r="F112" s="3" t="s">
        <v>520</v>
      </c>
      <c r="G112" s="3" t="s">
        <v>521</v>
      </c>
      <c r="I112" s="3" t="s">
        <v>475</v>
      </c>
      <c r="J112" s="3" t="s">
        <v>49</v>
      </c>
      <c r="K112" s="3" t="s">
        <v>138</v>
      </c>
      <c r="L112" s="3" t="s">
        <v>522</v>
      </c>
      <c r="M112" s="3" t="s">
        <v>523</v>
      </c>
      <c r="N112" s="3" t="s">
        <v>467</v>
      </c>
      <c r="O112" s="3" t="s">
        <v>524</v>
      </c>
      <c r="P112" s="3">
        <v>9</v>
      </c>
      <c r="AD112" s="3">
        <v>4</v>
      </c>
      <c r="AM112" s="3">
        <v>1</v>
      </c>
      <c r="AP112" s="3">
        <v>1</v>
      </c>
    </row>
    <row r="113" spans="1:42" ht="14.25" customHeight="1" x14ac:dyDescent="0.2">
      <c r="A113" s="3">
        <v>521</v>
      </c>
      <c r="B113" s="3">
        <v>521</v>
      </c>
      <c r="C113" s="3" t="s">
        <v>452</v>
      </c>
      <c r="D113" s="3" t="s">
        <v>228</v>
      </c>
      <c r="E113" s="3">
        <v>521</v>
      </c>
      <c r="F113" s="3" t="s">
        <v>525</v>
      </c>
      <c r="G113" s="3" t="s">
        <v>526</v>
      </c>
      <c r="I113" s="3" t="s">
        <v>525</v>
      </c>
      <c r="J113" s="3" t="s">
        <v>49</v>
      </c>
      <c r="K113" s="3" t="s">
        <v>138</v>
      </c>
      <c r="L113" s="3" t="s">
        <v>527</v>
      </c>
      <c r="M113" s="3" t="s">
        <v>528</v>
      </c>
      <c r="N113" s="3" t="s">
        <v>467</v>
      </c>
      <c r="O113" s="3" t="s">
        <v>529</v>
      </c>
      <c r="P113" s="3">
        <v>8</v>
      </c>
      <c r="R113" s="3">
        <v>5</v>
      </c>
      <c r="AD113" s="3">
        <v>8</v>
      </c>
      <c r="AM113" s="3">
        <v>10</v>
      </c>
      <c r="AO113" s="3">
        <v>8</v>
      </c>
      <c r="AP113" s="3">
        <v>1</v>
      </c>
    </row>
    <row r="114" spans="1:42" ht="14.25" customHeight="1" x14ac:dyDescent="0.2">
      <c r="A114" s="3">
        <v>522</v>
      </c>
      <c r="B114" s="3">
        <v>522</v>
      </c>
      <c r="C114" s="3" t="s">
        <v>452</v>
      </c>
      <c r="D114" s="3" t="s">
        <v>228</v>
      </c>
      <c r="E114" s="3">
        <v>522</v>
      </c>
      <c r="F114" s="3" t="s">
        <v>530</v>
      </c>
      <c r="G114" s="3" t="s">
        <v>521</v>
      </c>
      <c r="I114" s="3" t="s">
        <v>475</v>
      </c>
      <c r="J114" s="3" t="s">
        <v>49</v>
      </c>
      <c r="K114" s="3" t="s">
        <v>138</v>
      </c>
      <c r="L114" s="3" t="s">
        <v>531</v>
      </c>
      <c r="AP114" s="3">
        <v>1</v>
      </c>
    </row>
    <row r="115" spans="1:42" ht="14.25" customHeight="1" x14ac:dyDescent="0.2">
      <c r="A115" s="3">
        <v>523</v>
      </c>
      <c r="B115" s="3">
        <v>523</v>
      </c>
      <c r="C115" s="3" t="s">
        <v>452</v>
      </c>
      <c r="D115" s="3" t="s">
        <v>228</v>
      </c>
      <c r="E115" s="3">
        <v>523</v>
      </c>
      <c r="F115" s="3" t="s">
        <v>532</v>
      </c>
      <c r="G115" s="3" t="s">
        <v>533</v>
      </c>
      <c r="H115" s="3">
        <v>155980552</v>
      </c>
      <c r="I115" s="3" t="s">
        <v>534</v>
      </c>
      <c r="J115" s="3" t="s">
        <v>49</v>
      </c>
      <c r="K115" s="3" t="s">
        <v>138</v>
      </c>
      <c r="L115" s="3" t="s">
        <v>535</v>
      </c>
      <c r="N115" s="3" t="s">
        <v>467</v>
      </c>
      <c r="O115" s="3" t="s">
        <v>536</v>
      </c>
      <c r="P115" s="3">
        <v>4</v>
      </c>
      <c r="Z115" s="3">
        <v>40</v>
      </c>
      <c r="AP115" s="3">
        <v>1</v>
      </c>
    </row>
    <row r="116" spans="1:42" ht="14.25" customHeight="1" x14ac:dyDescent="0.2">
      <c r="A116" s="3">
        <v>525</v>
      </c>
      <c r="B116" s="3">
        <v>525</v>
      </c>
      <c r="C116" s="3" t="s">
        <v>452</v>
      </c>
      <c r="D116" s="3" t="s">
        <v>228</v>
      </c>
      <c r="E116" s="3">
        <v>525</v>
      </c>
      <c r="F116" s="3" t="s">
        <v>537</v>
      </c>
      <c r="G116" s="3" t="s">
        <v>538</v>
      </c>
      <c r="I116" s="3" t="s">
        <v>471</v>
      </c>
      <c r="J116" s="3" t="s">
        <v>159</v>
      </c>
      <c r="M116" s="3" t="s">
        <v>539</v>
      </c>
      <c r="O116" s="3" t="s">
        <v>540</v>
      </c>
      <c r="Q116" s="3">
        <v>4</v>
      </c>
      <c r="AP116" s="3">
        <v>1</v>
      </c>
    </row>
    <row r="117" spans="1:42" ht="14.25" customHeight="1" x14ac:dyDescent="0.2">
      <c r="A117" s="3">
        <v>546</v>
      </c>
      <c r="B117" s="3">
        <v>546</v>
      </c>
      <c r="C117" s="3" t="s">
        <v>452</v>
      </c>
      <c r="D117" s="3" t="s">
        <v>228</v>
      </c>
      <c r="E117" s="3">
        <v>546</v>
      </c>
      <c r="F117" s="3" t="s">
        <v>541</v>
      </c>
      <c r="G117" s="3" t="s">
        <v>470</v>
      </c>
      <c r="I117" s="3" t="s">
        <v>471</v>
      </c>
      <c r="J117" s="3" t="s">
        <v>159</v>
      </c>
      <c r="L117" s="3" t="s">
        <v>502</v>
      </c>
      <c r="M117" s="3" t="s">
        <v>473</v>
      </c>
      <c r="N117" s="3" t="s">
        <v>467</v>
      </c>
      <c r="O117" s="3" t="s">
        <v>542</v>
      </c>
      <c r="Q117" s="3">
        <v>12</v>
      </c>
      <c r="AP117" s="3">
        <v>1</v>
      </c>
    </row>
    <row r="118" spans="1:42" ht="14.25" customHeight="1" x14ac:dyDescent="0.2">
      <c r="A118" s="3">
        <v>51</v>
      </c>
      <c r="B118" s="3">
        <v>51</v>
      </c>
      <c r="C118" s="3" t="s">
        <v>543</v>
      </c>
      <c r="D118" s="3" t="s">
        <v>44</v>
      </c>
      <c r="E118" s="3">
        <v>51</v>
      </c>
      <c r="F118" s="3" t="s">
        <v>544</v>
      </c>
      <c r="G118" s="3" t="s">
        <v>545</v>
      </c>
      <c r="H118" s="3">
        <v>4975014</v>
      </c>
      <c r="I118" s="3" t="s">
        <v>544</v>
      </c>
      <c r="J118" s="3" t="s">
        <v>49</v>
      </c>
      <c r="K118" s="3" t="s">
        <v>285</v>
      </c>
      <c r="L118" s="3" t="s">
        <v>393</v>
      </c>
      <c r="M118" s="3" t="s">
        <v>546</v>
      </c>
      <c r="N118" s="3" t="s">
        <v>175</v>
      </c>
      <c r="O118" s="3" t="s">
        <v>547</v>
      </c>
      <c r="P118" s="3">
        <v>24</v>
      </c>
      <c r="R118" s="3">
        <v>8</v>
      </c>
      <c r="S118" s="3">
        <v>12</v>
      </c>
      <c r="Y118" s="3">
        <v>12</v>
      </c>
      <c r="Z118" s="3">
        <v>40</v>
      </c>
      <c r="AA118" s="3">
        <v>40</v>
      </c>
      <c r="AO118" s="3">
        <v>0</v>
      </c>
      <c r="AP118" s="3">
        <v>1</v>
      </c>
    </row>
    <row r="119" spans="1:42" ht="14.25" customHeight="1" x14ac:dyDescent="0.2">
      <c r="A119" s="3">
        <v>52</v>
      </c>
      <c r="B119" s="3">
        <v>52</v>
      </c>
      <c r="C119" s="3" t="s">
        <v>543</v>
      </c>
      <c r="D119" s="3" t="s">
        <v>44</v>
      </c>
      <c r="E119" s="3">
        <v>52</v>
      </c>
      <c r="F119" s="3" t="s">
        <v>548</v>
      </c>
      <c r="G119" s="3" t="s">
        <v>549</v>
      </c>
      <c r="H119" s="3">
        <v>4952140</v>
      </c>
      <c r="I119" s="3" t="s">
        <v>550</v>
      </c>
      <c r="J119" s="3" t="s">
        <v>49</v>
      </c>
      <c r="K119" s="3" t="s">
        <v>66</v>
      </c>
      <c r="L119" s="3" t="s">
        <v>433</v>
      </c>
      <c r="M119" s="3" t="s">
        <v>551</v>
      </c>
      <c r="N119" s="3" t="s">
        <v>175</v>
      </c>
      <c r="O119" s="3" t="s">
        <v>547</v>
      </c>
      <c r="P119" s="3" t="s">
        <v>467</v>
      </c>
      <c r="Q119" s="3">
        <v>24</v>
      </c>
      <c r="R119" s="3">
        <v>8</v>
      </c>
      <c r="S119" s="3">
        <v>12</v>
      </c>
      <c r="Y119" s="3">
        <v>8</v>
      </c>
      <c r="Z119" s="3">
        <v>40</v>
      </c>
      <c r="AL119" s="3">
        <v>19</v>
      </c>
      <c r="AM119" s="3">
        <v>20</v>
      </c>
      <c r="AO119" s="3">
        <v>0</v>
      </c>
      <c r="AP119" s="3">
        <v>1</v>
      </c>
    </row>
    <row r="120" spans="1:42" ht="14.25" customHeight="1" x14ac:dyDescent="0.2">
      <c r="A120" s="3">
        <v>53</v>
      </c>
      <c r="B120" s="3">
        <v>53</v>
      </c>
      <c r="C120" s="3" t="s">
        <v>543</v>
      </c>
      <c r="D120" s="3" t="s">
        <v>44</v>
      </c>
      <c r="E120" s="3">
        <v>53</v>
      </c>
      <c r="F120" s="3" t="s">
        <v>552</v>
      </c>
      <c r="G120" s="3" t="s">
        <v>553</v>
      </c>
      <c r="H120" s="3">
        <v>4990080</v>
      </c>
      <c r="I120" s="3" t="s">
        <v>552</v>
      </c>
      <c r="J120" s="3" t="s">
        <v>49</v>
      </c>
      <c r="K120" s="3" t="s">
        <v>66</v>
      </c>
      <c r="L120" s="3" t="s">
        <v>554</v>
      </c>
      <c r="M120" s="3" t="s">
        <v>555</v>
      </c>
      <c r="N120" s="3" t="s">
        <v>175</v>
      </c>
      <c r="O120" s="3" t="s">
        <v>547</v>
      </c>
      <c r="P120" s="3" t="s">
        <v>467</v>
      </c>
      <c r="Q120" s="3">
        <v>24</v>
      </c>
      <c r="R120" s="3">
        <v>16</v>
      </c>
      <c r="S120" s="3">
        <v>24</v>
      </c>
      <c r="T120" s="3">
        <v>8</v>
      </c>
      <c r="V120" s="3">
        <v>4</v>
      </c>
      <c r="X120" s="3">
        <v>5</v>
      </c>
      <c r="Y120" s="3">
        <v>13</v>
      </c>
      <c r="Z120" s="3">
        <v>120</v>
      </c>
      <c r="AA120" s="3">
        <v>40</v>
      </c>
      <c r="AB120" s="3">
        <v>20</v>
      </c>
      <c r="AD120" s="3">
        <v>8</v>
      </c>
      <c r="AL120" s="3">
        <v>19</v>
      </c>
      <c r="AO120" s="3">
        <v>0</v>
      </c>
      <c r="AP120" s="3">
        <v>1</v>
      </c>
    </row>
    <row r="121" spans="1:42" ht="14.25" customHeight="1" x14ac:dyDescent="0.2">
      <c r="A121" s="3">
        <v>54</v>
      </c>
      <c r="B121" s="3">
        <v>54</v>
      </c>
      <c r="C121" s="3" t="s">
        <v>543</v>
      </c>
      <c r="D121" s="3" t="s">
        <v>44</v>
      </c>
      <c r="E121" s="3">
        <v>54</v>
      </c>
      <c r="F121" s="3" t="s">
        <v>556</v>
      </c>
      <c r="G121" s="3" t="s">
        <v>557</v>
      </c>
      <c r="H121" s="3" t="s">
        <v>558</v>
      </c>
      <c r="I121" s="3" t="s">
        <v>556</v>
      </c>
      <c r="J121" s="3" t="s">
        <v>49</v>
      </c>
      <c r="K121" s="3" t="s">
        <v>285</v>
      </c>
      <c r="L121" s="3" t="s">
        <v>455</v>
      </c>
      <c r="N121" s="3" t="s">
        <v>175</v>
      </c>
      <c r="O121" s="3" t="s">
        <v>547</v>
      </c>
      <c r="Q121" s="3">
        <v>12</v>
      </c>
      <c r="R121" s="3">
        <v>8</v>
      </c>
      <c r="S121" s="3">
        <v>8</v>
      </c>
      <c r="V121" s="3">
        <v>4</v>
      </c>
      <c r="Z121" s="3">
        <v>35</v>
      </c>
      <c r="AO121" s="3">
        <v>0</v>
      </c>
      <c r="AP121" s="3">
        <v>1</v>
      </c>
    </row>
    <row r="122" spans="1:42" ht="14.25" customHeight="1" x14ac:dyDescent="0.2">
      <c r="A122" s="3">
        <v>55</v>
      </c>
      <c r="B122" s="3">
        <v>55</v>
      </c>
      <c r="C122" s="3" t="s">
        <v>543</v>
      </c>
      <c r="D122" s="3" t="s">
        <v>44</v>
      </c>
      <c r="E122" s="3">
        <v>55</v>
      </c>
      <c r="F122" s="3" t="s">
        <v>559</v>
      </c>
      <c r="G122" s="3" t="s">
        <v>560</v>
      </c>
      <c r="H122" s="3" t="s">
        <v>558</v>
      </c>
      <c r="I122" s="3" t="s">
        <v>559</v>
      </c>
      <c r="J122" s="3" t="s">
        <v>49</v>
      </c>
      <c r="K122" s="3" t="s">
        <v>285</v>
      </c>
      <c r="L122" s="3" t="s">
        <v>502</v>
      </c>
      <c r="M122" s="3" t="s">
        <v>561</v>
      </c>
      <c r="N122" s="3" t="s">
        <v>175</v>
      </c>
      <c r="O122" s="3" t="s">
        <v>562</v>
      </c>
      <c r="P122" s="3" t="s">
        <v>467</v>
      </c>
      <c r="Q122" s="3">
        <v>36</v>
      </c>
      <c r="S122" s="3">
        <v>8</v>
      </c>
      <c r="V122" s="3">
        <v>4</v>
      </c>
      <c r="Z122" s="3">
        <v>80</v>
      </c>
      <c r="AC122" s="3">
        <v>5</v>
      </c>
      <c r="AD122" s="3">
        <v>8</v>
      </c>
      <c r="AG122" s="3">
        <v>4</v>
      </c>
      <c r="AM122" s="3">
        <v>80</v>
      </c>
      <c r="AO122" s="3">
        <v>0</v>
      </c>
      <c r="AP122" s="3">
        <v>1</v>
      </c>
    </row>
    <row r="123" spans="1:42" ht="14.25" customHeight="1" x14ac:dyDescent="0.2">
      <c r="A123" s="3">
        <v>56</v>
      </c>
      <c r="B123" s="3">
        <v>56</v>
      </c>
      <c r="C123" s="3" t="s">
        <v>543</v>
      </c>
      <c r="D123" s="3" t="s">
        <v>44</v>
      </c>
      <c r="E123" s="3">
        <v>56</v>
      </c>
      <c r="F123" s="3" t="s">
        <v>563</v>
      </c>
      <c r="G123" s="3" t="s">
        <v>564</v>
      </c>
      <c r="H123" s="3">
        <v>4951156</v>
      </c>
      <c r="I123" s="3" t="s">
        <v>563</v>
      </c>
      <c r="J123" s="3" t="s">
        <v>49</v>
      </c>
      <c r="K123" s="3" t="s">
        <v>66</v>
      </c>
      <c r="L123" s="3" t="s">
        <v>565</v>
      </c>
      <c r="M123" s="3" t="s">
        <v>566</v>
      </c>
      <c r="N123" s="3" t="s">
        <v>175</v>
      </c>
      <c r="O123" s="3" t="s">
        <v>567</v>
      </c>
      <c r="P123" s="3">
        <v>20</v>
      </c>
      <c r="Q123" s="3">
        <v>44</v>
      </c>
      <c r="R123" s="3">
        <v>24</v>
      </c>
      <c r="S123" s="3">
        <v>24</v>
      </c>
      <c r="X123" s="3">
        <v>5</v>
      </c>
      <c r="Y123" s="3">
        <v>44</v>
      </c>
      <c r="Z123" s="3">
        <v>111</v>
      </c>
      <c r="AA123" s="3">
        <v>80</v>
      </c>
      <c r="AB123" s="3">
        <v>8</v>
      </c>
      <c r="AC123" s="3">
        <v>8</v>
      </c>
      <c r="AD123" s="3">
        <v>8</v>
      </c>
      <c r="AL123" s="3">
        <v>40</v>
      </c>
      <c r="AM123" s="3">
        <v>40</v>
      </c>
      <c r="AO123" s="3">
        <v>0</v>
      </c>
      <c r="AP123" s="3">
        <v>1</v>
      </c>
    </row>
    <row r="124" spans="1:42" ht="14.25" customHeight="1" x14ac:dyDescent="0.2">
      <c r="A124" s="3">
        <v>57</v>
      </c>
      <c r="B124" s="3">
        <v>57</v>
      </c>
      <c r="C124" s="3" t="s">
        <v>543</v>
      </c>
      <c r="D124" s="3" t="s">
        <v>44</v>
      </c>
      <c r="E124" s="3">
        <v>57</v>
      </c>
      <c r="F124" s="3" t="s">
        <v>568</v>
      </c>
      <c r="G124" s="3" t="s">
        <v>569</v>
      </c>
      <c r="H124" s="3" t="s">
        <v>570</v>
      </c>
      <c r="I124" s="3" t="s">
        <v>568</v>
      </c>
      <c r="J124" s="3" t="s">
        <v>49</v>
      </c>
      <c r="K124" s="3" t="s">
        <v>66</v>
      </c>
      <c r="L124" s="3" t="s">
        <v>571</v>
      </c>
      <c r="M124" s="3" t="s">
        <v>572</v>
      </c>
      <c r="N124" s="3" t="s">
        <v>175</v>
      </c>
      <c r="O124" s="3" t="s">
        <v>573</v>
      </c>
      <c r="P124" s="3">
        <v>60</v>
      </c>
      <c r="Q124" s="3">
        <v>12</v>
      </c>
      <c r="R124" s="3">
        <v>8</v>
      </c>
      <c r="Y124" s="3">
        <v>26</v>
      </c>
      <c r="Z124" s="3">
        <v>110</v>
      </c>
      <c r="AM124" s="3">
        <v>40</v>
      </c>
      <c r="AO124" s="3">
        <v>20</v>
      </c>
      <c r="AP124" s="3">
        <v>1</v>
      </c>
    </row>
    <row r="125" spans="1:42" ht="14.25" customHeight="1" x14ac:dyDescent="0.2">
      <c r="A125" s="3">
        <v>58</v>
      </c>
      <c r="B125" s="3">
        <v>58</v>
      </c>
      <c r="C125" s="3" t="s">
        <v>543</v>
      </c>
      <c r="D125" s="3" t="s">
        <v>44</v>
      </c>
      <c r="E125" s="3">
        <v>58</v>
      </c>
      <c r="F125" s="3" t="s">
        <v>574</v>
      </c>
      <c r="G125" s="3" t="s">
        <v>575</v>
      </c>
      <c r="H125" s="3">
        <v>4921542</v>
      </c>
      <c r="I125" s="3" t="s">
        <v>574</v>
      </c>
      <c r="J125" s="3" t="s">
        <v>49</v>
      </c>
      <c r="K125" s="3" t="s">
        <v>66</v>
      </c>
      <c r="L125" s="3" t="s">
        <v>576</v>
      </c>
      <c r="M125" s="3" t="s">
        <v>577</v>
      </c>
      <c r="N125" s="3" t="s">
        <v>175</v>
      </c>
      <c r="O125" s="3" t="s">
        <v>547</v>
      </c>
      <c r="P125" s="3" t="s">
        <v>467</v>
      </c>
      <c r="Q125" s="3">
        <v>36</v>
      </c>
      <c r="R125" s="3">
        <v>4</v>
      </c>
      <c r="V125" s="3">
        <v>4</v>
      </c>
      <c r="Y125" s="3">
        <v>20</v>
      </c>
      <c r="Z125" s="3">
        <v>35</v>
      </c>
      <c r="AA125" s="3">
        <v>40</v>
      </c>
      <c r="AM125" s="3">
        <v>40</v>
      </c>
      <c r="AO125" s="3">
        <v>0</v>
      </c>
      <c r="AP125" s="3">
        <v>1</v>
      </c>
    </row>
    <row r="126" spans="1:42" ht="14.25" customHeight="1" x14ac:dyDescent="0.2">
      <c r="A126" s="3">
        <v>59</v>
      </c>
      <c r="B126" s="3">
        <v>59</v>
      </c>
      <c r="C126" s="3" t="s">
        <v>543</v>
      </c>
      <c r="D126" s="3" t="s">
        <v>44</v>
      </c>
      <c r="E126" s="3">
        <v>59</v>
      </c>
      <c r="F126" s="3" t="s">
        <v>578</v>
      </c>
      <c r="G126" s="3" t="s">
        <v>579</v>
      </c>
      <c r="H126" s="3" t="s">
        <v>558</v>
      </c>
      <c r="I126" s="3" t="s">
        <v>578</v>
      </c>
      <c r="J126" s="3" t="s">
        <v>49</v>
      </c>
      <c r="K126" s="3" t="s">
        <v>66</v>
      </c>
      <c r="L126" s="3" t="s">
        <v>580</v>
      </c>
      <c r="M126" s="3" t="s">
        <v>581</v>
      </c>
      <c r="N126" s="3" t="s">
        <v>175</v>
      </c>
      <c r="O126" s="3" t="s">
        <v>562</v>
      </c>
      <c r="P126" s="3">
        <v>24</v>
      </c>
      <c r="Q126" s="3">
        <v>24</v>
      </c>
      <c r="R126" s="3">
        <v>4</v>
      </c>
      <c r="V126" s="3">
        <v>4</v>
      </c>
      <c r="Y126" s="3">
        <v>16</v>
      </c>
      <c r="Z126" s="3">
        <v>40</v>
      </c>
      <c r="AC126" s="3">
        <v>5</v>
      </c>
      <c r="AD126" s="3">
        <v>4</v>
      </c>
      <c r="AM126" s="3">
        <v>40</v>
      </c>
      <c r="AO126" s="3">
        <v>0</v>
      </c>
      <c r="AP126" s="3">
        <v>1</v>
      </c>
    </row>
    <row r="127" spans="1:42" ht="14.25" customHeight="1" x14ac:dyDescent="0.2">
      <c r="A127" s="3">
        <v>60</v>
      </c>
      <c r="B127" s="3">
        <v>60</v>
      </c>
      <c r="C127" s="3" t="s">
        <v>543</v>
      </c>
      <c r="D127" s="3" t="s">
        <v>44</v>
      </c>
      <c r="E127" s="3">
        <v>60</v>
      </c>
      <c r="F127" s="3" t="s">
        <v>582</v>
      </c>
      <c r="G127" s="3" t="s">
        <v>583</v>
      </c>
      <c r="H127" s="3">
        <v>4972872</v>
      </c>
      <c r="I127" s="3" t="s">
        <v>584</v>
      </c>
      <c r="J127" s="3" t="s">
        <v>49</v>
      </c>
      <c r="K127" s="3" t="s">
        <v>58</v>
      </c>
      <c r="L127" s="3" t="s">
        <v>110</v>
      </c>
      <c r="M127" s="3" t="s">
        <v>585</v>
      </c>
      <c r="N127" s="3" t="s">
        <v>61</v>
      </c>
      <c r="O127" s="3" t="s">
        <v>567</v>
      </c>
      <c r="P127" s="3">
        <v>60</v>
      </c>
      <c r="Q127" s="3">
        <v>24</v>
      </c>
      <c r="R127" s="3">
        <v>20</v>
      </c>
      <c r="S127" s="3">
        <v>28</v>
      </c>
      <c r="U127" s="3">
        <v>29</v>
      </c>
      <c r="V127" s="3">
        <v>8</v>
      </c>
      <c r="X127" s="3">
        <v>9</v>
      </c>
      <c r="Y127" s="3">
        <v>68</v>
      </c>
      <c r="Z127" s="3">
        <v>192</v>
      </c>
      <c r="AA127" s="3">
        <v>80</v>
      </c>
      <c r="AB127" s="3">
        <v>8</v>
      </c>
      <c r="AC127" s="3">
        <v>24</v>
      </c>
      <c r="AD127" s="3">
        <v>12</v>
      </c>
      <c r="AG127" s="3">
        <v>16</v>
      </c>
      <c r="AJ127" s="3">
        <v>24</v>
      </c>
      <c r="AL127" s="3">
        <v>16</v>
      </c>
      <c r="AM127" s="3">
        <v>20</v>
      </c>
      <c r="AO127" s="3">
        <v>0</v>
      </c>
      <c r="AP127" s="3">
        <v>1</v>
      </c>
    </row>
    <row r="128" spans="1:42" ht="14.25" customHeight="1" x14ac:dyDescent="0.2">
      <c r="A128" s="3">
        <v>151</v>
      </c>
      <c r="B128" s="3">
        <v>151</v>
      </c>
      <c r="C128" s="3" t="s">
        <v>543</v>
      </c>
      <c r="D128" s="3" t="s">
        <v>44</v>
      </c>
      <c r="E128" s="3">
        <v>151</v>
      </c>
      <c r="F128" s="3" t="s">
        <v>586</v>
      </c>
      <c r="G128" s="3" t="s">
        <v>587</v>
      </c>
      <c r="H128" s="3">
        <v>4975960</v>
      </c>
      <c r="I128" s="3" t="s">
        <v>588</v>
      </c>
      <c r="J128" s="3" t="s">
        <v>49</v>
      </c>
      <c r="K128" s="3" t="s">
        <v>66</v>
      </c>
      <c r="L128" s="3" t="s">
        <v>589</v>
      </c>
      <c r="M128" s="3" t="s">
        <v>590</v>
      </c>
      <c r="N128" s="3" t="s">
        <v>175</v>
      </c>
      <c r="O128" s="3" t="s">
        <v>591</v>
      </c>
      <c r="P128" s="3" t="s">
        <v>467</v>
      </c>
      <c r="Q128" s="3">
        <v>44</v>
      </c>
      <c r="R128" s="3">
        <v>4</v>
      </c>
      <c r="S128" s="3">
        <v>24</v>
      </c>
      <c r="X128" s="3">
        <v>5</v>
      </c>
      <c r="Y128" s="3">
        <v>20</v>
      </c>
      <c r="Z128" s="3">
        <v>135</v>
      </c>
      <c r="AA128" s="3">
        <v>40</v>
      </c>
      <c r="AD128" s="3">
        <v>8</v>
      </c>
      <c r="AG128" s="3">
        <v>4</v>
      </c>
      <c r="AJ128" s="3">
        <v>40</v>
      </c>
      <c r="AL128" s="3">
        <v>35</v>
      </c>
      <c r="AO128" s="3">
        <v>8</v>
      </c>
      <c r="AP128" s="3">
        <v>1</v>
      </c>
    </row>
    <row r="129" spans="1:43" ht="14.25" customHeight="1" x14ac:dyDescent="0.2">
      <c r="A129" s="3">
        <v>907</v>
      </c>
      <c r="B129" s="3">
        <v>907</v>
      </c>
      <c r="C129" s="3" t="s">
        <v>543</v>
      </c>
      <c r="D129" s="3" t="s">
        <v>592</v>
      </c>
      <c r="E129" s="3">
        <v>907</v>
      </c>
      <c r="F129" s="3" t="s">
        <v>593</v>
      </c>
      <c r="G129" s="3" t="s">
        <v>594</v>
      </c>
      <c r="H129" s="3">
        <v>4951791</v>
      </c>
      <c r="I129" s="3" t="s">
        <v>563</v>
      </c>
      <c r="J129" s="3" t="s">
        <v>146</v>
      </c>
      <c r="K129" s="3" t="s">
        <v>66</v>
      </c>
      <c r="L129" s="3" t="s">
        <v>433</v>
      </c>
      <c r="M129" s="3" t="s">
        <v>595</v>
      </c>
      <c r="N129" s="3" t="s">
        <v>175</v>
      </c>
      <c r="O129" s="3" t="s">
        <v>562</v>
      </c>
      <c r="P129" s="3" t="s">
        <v>467</v>
      </c>
      <c r="Q129" s="3">
        <v>96</v>
      </c>
      <c r="R129" s="3">
        <v>5</v>
      </c>
      <c r="S129" s="3">
        <v>20</v>
      </c>
      <c r="Y129" s="3">
        <v>48</v>
      </c>
      <c r="Z129" s="3">
        <v>120</v>
      </c>
      <c r="AA129" s="3">
        <v>80</v>
      </c>
      <c r="AC129" s="3">
        <v>8</v>
      </c>
      <c r="AD129" s="3">
        <v>8</v>
      </c>
      <c r="AG129" s="3">
        <v>0</v>
      </c>
      <c r="AL129" s="3">
        <v>40</v>
      </c>
      <c r="AM129" s="3">
        <v>115</v>
      </c>
      <c r="AO129" s="3">
        <v>48</v>
      </c>
      <c r="AP129" s="3">
        <v>1</v>
      </c>
    </row>
    <row r="130" spans="1:43" ht="14.25" customHeight="1" x14ac:dyDescent="0.2">
      <c r="A130" s="3">
        <v>186</v>
      </c>
      <c r="B130" s="3">
        <v>186</v>
      </c>
      <c r="C130" s="3" t="s">
        <v>543</v>
      </c>
      <c r="D130" s="3" t="s">
        <v>44</v>
      </c>
      <c r="E130" s="3">
        <v>186</v>
      </c>
      <c r="F130" s="3" t="s">
        <v>596</v>
      </c>
      <c r="G130" s="3" t="s">
        <v>597</v>
      </c>
      <c r="H130" s="3">
        <v>4931636</v>
      </c>
      <c r="I130" s="3" t="s">
        <v>584</v>
      </c>
      <c r="J130" s="3" t="s">
        <v>49</v>
      </c>
      <c r="K130" s="3" t="s">
        <v>66</v>
      </c>
      <c r="L130" s="3" t="s">
        <v>598</v>
      </c>
      <c r="M130" s="3" t="s">
        <v>599</v>
      </c>
      <c r="N130" s="3" t="s">
        <v>175</v>
      </c>
      <c r="O130" s="3" t="s">
        <v>591</v>
      </c>
      <c r="P130" s="3">
        <v>24</v>
      </c>
      <c r="Q130" s="3">
        <v>12</v>
      </c>
      <c r="R130" s="3">
        <v>8</v>
      </c>
      <c r="S130" s="3">
        <v>12</v>
      </c>
      <c r="Y130" s="3">
        <v>22</v>
      </c>
      <c r="Z130" s="3">
        <v>75</v>
      </c>
      <c r="AA130" s="3">
        <v>40</v>
      </c>
      <c r="AB130" s="3">
        <v>8</v>
      </c>
      <c r="AD130" s="3">
        <v>4</v>
      </c>
      <c r="AG130" s="3">
        <v>0</v>
      </c>
      <c r="AO130" s="3">
        <v>0</v>
      </c>
      <c r="AP130" s="3">
        <v>1</v>
      </c>
    </row>
    <row r="131" spans="1:43" ht="14.25" customHeight="1" x14ac:dyDescent="0.2">
      <c r="A131" s="3">
        <v>199</v>
      </c>
      <c r="B131" s="3">
        <v>199</v>
      </c>
      <c r="C131" s="3" t="s">
        <v>543</v>
      </c>
      <c r="D131" s="3" t="s">
        <v>44</v>
      </c>
      <c r="E131" s="3">
        <v>199</v>
      </c>
      <c r="F131" s="3" t="s">
        <v>600</v>
      </c>
      <c r="G131" s="3" t="s">
        <v>601</v>
      </c>
      <c r="H131" s="3">
        <v>4932446</v>
      </c>
      <c r="I131" s="3" t="s">
        <v>602</v>
      </c>
      <c r="J131" s="3" t="s">
        <v>49</v>
      </c>
      <c r="K131" s="3" t="s">
        <v>66</v>
      </c>
      <c r="L131" s="3" t="s">
        <v>603</v>
      </c>
      <c r="M131" s="3" t="s">
        <v>604</v>
      </c>
      <c r="N131" s="3" t="s">
        <v>175</v>
      </c>
      <c r="O131" s="3" t="s">
        <v>562</v>
      </c>
      <c r="P131" s="3">
        <v>24</v>
      </c>
      <c r="Q131" s="3">
        <v>36</v>
      </c>
      <c r="R131" s="3">
        <v>20</v>
      </c>
      <c r="S131" s="3">
        <v>36</v>
      </c>
      <c r="T131" s="3">
        <v>8</v>
      </c>
      <c r="Y131" s="3">
        <v>22</v>
      </c>
      <c r="Z131" s="3">
        <v>150</v>
      </c>
      <c r="AA131" s="3">
        <v>40</v>
      </c>
      <c r="AB131" s="3">
        <v>8</v>
      </c>
      <c r="AD131" s="3">
        <v>4</v>
      </c>
      <c r="AG131" s="3">
        <v>12</v>
      </c>
      <c r="AL131" s="3">
        <v>35</v>
      </c>
      <c r="AM131" s="3">
        <v>24</v>
      </c>
      <c r="AO131" s="3">
        <v>0</v>
      </c>
      <c r="AP131" s="3">
        <v>1</v>
      </c>
    </row>
    <row r="132" spans="1:43" ht="14.25" customHeight="1" x14ac:dyDescent="0.2">
      <c r="A132" s="3">
        <v>203</v>
      </c>
      <c r="B132" s="3">
        <v>203</v>
      </c>
      <c r="C132" s="3" t="s">
        <v>543</v>
      </c>
      <c r="D132" s="3" t="s">
        <v>44</v>
      </c>
      <c r="E132" s="3">
        <v>203</v>
      </c>
      <c r="F132" s="3" t="s">
        <v>605</v>
      </c>
      <c r="G132" s="3" t="s">
        <v>606</v>
      </c>
      <c r="H132" s="3">
        <v>4990130</v>
      </c>
      <c r="I132" s="3" t="s">
        <v>605</v>
      </c>
      <c r="J132" s="3" t="s">
        <v>49</v>
      </c>
      <c r="K132" s="3" t="s">
        <v>285</v>
      </c>
      <c r="L132" s="3" t="s">
        <v>482</v>
      </c>
      <c r="M132" s="3" t="s">
        <v>607</v>
      </c>
      <c r="N132" s="3" t="s">
        <v>175</v>
      </c>
      <c r="O132" s="3" t="s">
        <v>547</v>
      </c>
      <c r="P132" s="3" t="s">
        <v>467</v>
      </c>
      <c r="Q132" s="3">
        <v>12</v>
      </c>
      <c r="R132" s="3">
        <v>4</v>
      </c>
      <c r="S132" s="3">
        <v>8</v>
      </c>
      <c r="Z132" s="3">
        <v>36</v>
      </c>
      <c r="AM132" s="3">
        <v>40</v>
      </c>
      <c r="AO132" s="3">
        <v>0</v>
      </c>
      <c r="AP132" s="3">
        <v>1</v>
      </c>
    </row>
    <row r="133" spans="1:43" ht="14.25" customHeight="1" x14ac:dyDescent="0.2">
      <c r="A133" s="3">
        <v>237</v>
      </c>
      <c r="B133" s="3">
        <v>237</v>
      </c>
      <c r="C133" s="3" t="s">
        <v>543</v>
      </c>
      <c r="D133" s="3" t="s">
        <v>44</v>
      </c>
      <c r="E133" s="3">
        <v>237</v>
      </c>
      <c r="F133" s="3" t="s">
        <v>608</v>
      </c>
      <c r="G133" s="3" t="s">
        <v>609</v>
      </c>
      <c r="H133" s="3">
        <v>4815948</v>
      </c>
      <c r="I133" s="3" t="s">
        <v>588</v>
      </c>
      <c r="J133" s="3" t="s">
        <v>49</v>
      </c>
      <c r="K133" s="3" t="s">
        <v>66</v>
      </c>
      <c r="L133" s="3" t="s">
        <v>589</v>
      </c>
      <c r="M133" s="3" t="s">
        <v>610</v>
      </c>
      <c r="N133" s="3" t="s">
        <v>175</v>
      </c>
      <c r="O133" s="3" t="s">
        <v>567</v>
      </c>
      <c r="P133" s="3" t="s">
        <v>467</v>
      </c>
      <c r="Q133" s="3">
        <v>36</v>
      </c>
      <c r="Y133" s="3">
        <v>20</v>
      </c>
      <c r="Z133" s="3">
        <v>316</v>
      </c>
      <c r="AA133" s="3">
        <v>40</v>
      </c>
      <c r="AB133" s="3">
        <v>16</v>
      </c>
      <c r="AC133" s="3">
        <v>24</v>
      </c>
      <c r="AG133" s="3">
        <v>12</v>
      </c>
      <c r="AL133" s="3">
        <v>21</v>
      </c>
      <c r="AM133" s="3">
        <v>50</v>
      </c>
      <c r="AN133" s="3">
        <v>90</v>
      </c>
      <c r="AO133" s="3">
        <v>0</v>
      </c>
      <c r="AP133" s="3">
        <v>1</v>
      </c>
    </row>
    <row r="134" spans="1:43" ht="14.25" customHeight="1" x14ac:dyDescent="0.2">
      <c r="A134" s="3">
        <v>517</v>
      </c>
      <c r="B134" s="3">
        <v>517</v>
      </c>
      <c r="C134" s="3" t="s">
        <v>543</v>
      </c>
      <c r="D134" s="3" t="s">
        <v>228</v>
      </c>
      <c r="E134" s="3">
        <v>517</v>
      </c>
      <c r="F134" s="3" t="s">
        <v>611</v>
      </c>
      <c r="G134" s="3" t="s">
        <v>612</v>
      </c>
      <c r="H134" s="3" t="s">
        <v>132</v>
      </c>
      <c r="I134" s="3" t="s">
        <v>613</v>
      </c>
      <c r="J134" s="3" t="s">
        <v>49</v>
      </c>
      <c r="K134" s="3" t="s">
        <v>138</v>
      </c>
      <c r="L134" s="3" t="s">
        <v>502</v>
      </c>
      <c r="M134" s="3" t="s">
        <v>614</v>
      </c>
      <c r="N134" s="3" t="s">
        <v>175</v>
      </c>
      <c r="O134" s="3" t="s">
        <v>615</v>
      </c>
      <c r="P134" s="3" t="s">
        <v>467</v>
      </c>
      <c r="Q134" s="3">
        <v>8</v>
      </c>
      <c r="AM134" s="3">
        <v>40</v>
      </c>
      <c r="AO134" s="3">
        <v>0</v>
      </c>
      <c r="AP134" s="3">
        <v>1</v>
      </c>
    </row>
    <row r="135" spans="1:43" ht="14.25" customHeight="1" x14ac:dyDescent="0.2">
      <c r="A135" s="3">
        <v>518</v>
      </c>
      <c r="B135" s="3">
        <v>518</v>
      </c>
      <c r="C135" s="3" t="s">
        <v>543</v>
      </c>
      <c r="D135" s="3" t="s">
        <v>228</v>
      </c>
      <c r="E135" s="3">
        <v>518</v>
      </c>
      <c r="F135" s="3" t="s">
        <v>274</v>
      </c>
      <c r="G135" s="3" t="s">
        <v>616</v>
      </c>
      <c r="H135" s="3" t="s">
        <v>132</v>
      </c>
      <c r="I135" s="3" t="s">
        <v>550</v>
      </c>
      <c r="J135" s="3" t="s">
        <v>49</v>
      </c>
      <c r="K135" s="3" t="s">
        <v>138</v>
      </c>
      <c r="L135" s="3" t="s">
        <v>617</v>
      </c>
      <c r="M135" s="3" t="s">
        <v>618</v>
      </c>
      <c r="N135" s="3" t="s">
        <v>175</v>
      </c>
      <c r="O135" s="3" t="s">
        <v>619</v>
      </c>
      <c r="P135" s="3" t="s">
        <v>467</v>
      </c>
      <c r="Q135" s="3">
        <v>20</v>
      </c>
      <c r="AM135" s="3">
        <v>40</v>
      </c>
      <c r="AO135" s="3">
        <v>0</v>
      </c>
      <c r="AP135" s="3">
        <v>1</v>
      </c>
    </row>
    <row r="136" spans="1:43" ht="14.25" customHeight="1" x14ac:dyDescent="0.2">
      <c r="A136" s="3">
        <v>923</v>
      </c>
      <c r="B136" s="3">
        <v>923</v>
      </c>
      <c r="C136" s="3" t="s">
        <v>543</v>
      </c>
      <c r="D136" s="3" t="s">
        <v>592</v>
      </c>
      <c r="E136" s="3">
        <v>923</v>
      </c>
      <c r="F136" s="3" t="s">
        <v>613</v>
      </c>
      <c r="G136" s="3" t="s">
        <v>620</v>
      </c>
      <c r="H136" s="3" t="s">
        <v>132</v>
      </c>
      <c r="I136" s="3" t="s">
        <v>613</v>
      </c>
      <c r="J136" s="3" t="s">
        <v>146</v>
      </c>
      <c r="K136" s="3" t="s">
        <v>310</v>
      </c>
      <c r="L136" s="3" t="s">
        <v>621</v>
      </c>
      <c r="M136" s="3" t="s">
        <v>622</v>
      </c>
      <c r="N136" s="3" t="s">
        <v>175</v>
      </c>
      <c r="O136" s="3" t="s">
        <v>562</v>
      </c>
      <c r="P136" s="3">
        <v>12</v>
      </c>
      <c r="Q136" s="3">
        <v>40</v>
      </c>
      <c r="R136" s="3">
        <v>15</v>
      </c>
      <c r="S136" s="3">
        <v>24</v>
      </c>
      <c r="Y136" s="3">
        <v>32</v>
      </c>
      <c r="Z136" s="3">
        <v>115</v>
      </c>
      <c r="AC136" s="3">
        <v>4</v>
      </c>
      <c r="AD136" s="3">
        <v>20</v>
      </c>
      <c r="AM136" s="3">
        <v>24</v>
      </c>
      <c r="AO136" s="3">
        <v>20</v>
      </c>
      <c r="AP136" s="3">
        <v>1</v>
      </c>
    </row>
    <row r="137" spans="1:43" ht="14.25" customHeight="1" x14ac:dyDescent="0.2">
      <c r="C137" s="3" t="s">
        <v>543</v>
      </c>
      <c r="D137" s="3" t="s">
        <v>623</v>
      </c>
      <c r="M137" s="3" t="s">
        <v>624</v>
      </c>
      <c r="N137" s="3" t="s">
        <v>175</v>
      </c>
      <c r="O137" s="3" t="s">
        <v>625</v>
      </c>
      <c r="P137" s="3" t="s">
        <v>467</v>
      </c>
      <c r="AO137" s="3">
        <v>0</v>
      </c>
      <c r="AP137" s="3">
        <v>1</v>
      </c>
    </row>
    <row r="138" spans="1:43" ht="14.25" customHeight="1" x14ac:dyDescent="0.2">
      <c r="A138" s="3">
        <v>560</v>
      </c>
      <c r="B138" s="3">
        <v>560</v>
      </c>
      <c r="C138" s="3" t="s">
        <v>543</v>
      </c>
      <c r="D138" s="3" t="s">
        <v>228</v>
      </c>
      <c r="E138" s="3">
        <v>560</v>
      </c>
      <c r="F138" s="3" t="s">
        <v>626</v>
      </c>
      <c r="G138" s="3" t="s">
        <v>627</v>
      </c>
      <c r="H138" s="3" t="s">
        <v>132</v>
      </c>
      <c r="I138" s="3" t="s">
        <v>628</v>
      </c>
      <c r="J138" s="3" t="s">
        <v>49</v>
      </c>
      <c r="K138" s="3" t="s">
        <v>138</v>
      </c>
      <c r="L138" s="3" t="s">
        <v>629</v>
      </c>
      <c r="M138" s="3" t="s">
        <v>630</v>
      </c>
      <c r="N138" s="3" t="s">
        <v>175</v>
      </c>
      <c r="O138" s="3" t="s">
        <v>631</v>
      </c>
      <c r="P138" s="3" t="s">
        <v>467</v>
      </c>
      <c r="Q138" s="3">
        <v>20</v>
      </c>
      <c r="Z138" s="3">
        <v>35</v>
      </c>
      <c r="AO138" s="3">
        <v>0</v>
      </c>
      <c r="AP138" s="3">
        <v>1</v>
      </c>
    </row>
    <row r="139" spans="1:43" ht="14.25" customHeight="1" x14ac:dyDescent="0.2">
      <c r="A139" s="3">
        <v>310</v>
      </c>
      <c r="B139" s="3">
        <v>310</v>
      </c>
      <c r="C139" s="3" t="s">
        <v>543</v>
      </c>
      <c r="D139" s="3" t="s">
        <v>44</v>
      </c>
      <c r="E139" s="3">
        <v>310</v>
      </c>
      <c r="F139" s="3" t="s">
        <v>632</v>
      </c>
      <c r="G139" s="3" t="s">
        <v>633</v>
      </c>
      <c r="H139" s="3" t="s">
        <v>634</v>
      </c>
      <c r="I139" s="3" t="s">
        <v>613</v>
      </c>
      <c r="J139" s="3" t="s">
        <v>159</v>
      </c>
      <c r="M139" s="3" t="s">
        <v>635</v>
      </c>
      <c r="O139" s="3" t="s">
        <v>636</v>
      </c>
      <c r="P139" s="3">
        <v>1</v>
      </c>
      <c r="Q139" s="3">
        <v>1</v>
      </c>
      <c r="R139" s="3">
        <v>1</v>
      </c>
      <c r="Z139" s="3">
        <v>1</v>
      </c>
      <c r="AC139" s="3">
        <v>1</v>
      </c>
      <c r="AQ139" s="3">
        <v>1</v>
      </c>
    </row>
    <row r="140" spans="1:43" ht="14.25" customHeight="1" x14ac:dyDescent="0.2">
      <c r="A140" s="3">
        <v>311</v>
      </c>
      <c r="B140" s="3">
        <v>311</v>
      </c>
      <c r="C140" s="3" t="s">
        <v>543</v>
      </c>
      <c r="D140" s="3" t="s">
        <v>44</v>
      </c>
      <c r="E140" s="3">
        <v>311</v>
      </c>
      <c r="F140" s="3" t="s">
        <v>637</v>
      </c>
      <c r="G140" s="3" t="s">
        <v>638</v>
      </c>
      <c r="H140" s="3" t="s">
        <v>634</v>
      </c>
      <c r="I140" s="3" t="s">
        <v>568</v>
      </c>
      <c r="J140" s="3" t="s">
        <v>159</v>
      </c>
      <c r="M140" s="3" t="s">
        <v>639</v>
      </c>
      <c r="O140" s="3" t="s">
        <v>636</v>
      </c>
      <c r="Q140" s="3">
        <v>1</v>
      </c>
      <c r="R140" s="3">
        <v>1</v>
      </c>
      <c r="S140" s="3">
        <v>1</v>
      </c>
      <c r="Y140" s="3">
        <v>1</v>
      </c>
      <c r="Z140" s="3">
        <v>1</v>
      </c>
      <c r="AC140" s="3">
        <v>1</v>
      </c>
      <c r="AQ140" s="3">
        <v>1</v>
      </c>
    </row>
    <row r="141" spans="1:43" ht="14.25" customHeight="1" x14ac:dyDescent="0.2">
      <c r="A141" s="3">
        <v>319</v>
      </c>
      <c r="B141" s="3">
        <v>319</v>
      </c>
      <c r="C141" s="3" t="s">
        <v>543</v>
      </c>
      <c r="D141" s="3" t="s">
        <v>44</v>
      </c>
      <c r="E141" s="3">
        <v>319</v>
      </c>
      <c r="F141" s="3" t="s">
        <v>640</v>
      </c>
      <c r="G141" s="3" t="s">
        <v>641</v>
      </c>
      <c r="H141" s="3" t="s">
        <v>634</v>
      </c>
      <c r="I141" s="3" t="s">
        <v>559</v>
      </c>
      <c r="J141" s="3" t="s">
        <v>159</v>
      </c>
      <c r="M141" s="3" t="s">
        <v>642</v>
      </c>
      <c r="O141" s="3" t="s">
        <v>636</v>
      </c>
      <c r="Q141" s="3">
        <v>1</v>
      </c>
      <c r="R141" s="3">
        <v>1</v>
      </c>
      <c r="S141" s="3">
        <v>1</v>
      </c>
      <c r="Y141" s="3">
        <v>1</v>
      </c>
      <c r="Z141" s="3">
        <v>1</v>
      </c>
      <c r="AC141" s="3">
        <v>1</v>
      </c>
      <c r="AQ141" s="3">
        <v>1</v>
      </c>
    </row>
    <row r="142" spans="1:43" ht="14.25" customHeight="1" x14ac:dyDescent="0.2">
      <c r="A142" s="3">
        <v>321</v>
      </c>
      <c r="B142" s="3">
        <v>321</v>
      </c>
      <c r="C142" s="3" t="s">
        <v>543</v>
      </c>
      <c r="D142" s="3" t="s">
        <v>44</v>
      </c>
      <c r="E142" s="3">
        <v>321</v>
      </c>
      <c r="F142" s="3" t="s">
        <v>643</v>
      </c>
      <c r="G142" s="3" t="s">
        <v>644</v>
      </c>
      <c r="H142" s="3">
        <v>4970067</v>
      </c>
      <c r="I142" s="3" t="s">
        <v>582</v>
      </c>
      <c r="J142" s="3" t="s">
        <v>159</v>
      </c>
      <c r="M142" s="3" t="s">
        <v>645</v>
      </c>
      <c r="O142" s="3" t="s">
        <v>646</v>
      </c>
      <c r="Q142" s="3">
        <v>2</v>
      </c>
      <c r="R142" s="3">
        <v>1</v>
      </c>
      <c r="Z142" s="3">
        <v>1</v>
      </c>
      <c r="AC142" s="3">
        <v>1</v>
      </c>
      <c r="AQ142" s="3">
        <v>1</v>
      </c>
    </row>
    <row r="143" spans="1:43" ht="14.25" customHeight="1" x14ac:dyDescent="0.2">
      <c r="A143" s="3">
        <v>322</v>
      </c>
      <c r="B143" s="3">
        <v>322</v>
      </c>
      <c r="C143" s="3" t="s">
        <v>543</v>
      </c>
      <c r="D143" s="3" t="s">
        <v>44</v>
      </c>
      <c r="E143" s="3">
        <v>322</v>
      </c>
      <c r="F143" s="3" t="s">
        <v>647</v>
      </c>
      <c r="G143" s="3" t="s">
        <v>648</v>
      </c>
      <c r="I143" s="3" t="s">
        <v>556</v>
      </c>
      <c r="J143" s="3" t="s">
        <v>159</v>
      </c>
      <c r="M143" s="3" t="s">
        <v>642</v>
      </c>
      <c r="O143" s="3" t="s">
        <v>649</v>
      </c>
      <c r="Q143" s="3">
        <v>1</v>
      </c>
      <c r="R143" s="3">
        <v>1</v>
      </c>
      <c r="S143" s="3">
        <v>1</v>
      </c>
      <c r="Z143" s="3">
        <v>1</v>
      </c>
      <c r="AC143" s="3">
        <v>1</v>
      </c>
      <c r="AQ143" s="3">
        <v>1</v>
      </c>
    </row>
    <row r="144" spans="1:43" ht="14.25" customHeight="1" x14ac:dyDescent="0.2">
      <c r="A144" s="3">
        <v>323</v>
      </c>
      <c r="B144" s="3">
        <v>323</v>
      </c>
      <c r="C144" s="3" t="s">
        <v>543</v>
      </c>
      <c r="D144" s="3" t="s">
        <v>44</v>
      </c>
      <c r="E144" s="3">
        <v>323</v>
      </c>
      <c r="F144" s="3" t="s">
        <v>650</v>
      </c>
      <c r="G144" s="3" t="s">
        <v>651</v>
      </c>
      <c r="H144" s="3" t="s">
        <v>634</v>
      </c>
      <c r="I144" s="3" t="s">
        <v>650</v>
      </c>
      <c r="J144" s="3" t="s">
        <v>159</v>
      </c>
      <c r="M144" s="3" t="s">
        <v>652</v>
      </c>
      <c r="O144" s="3" t="s">
        <v>653</v>
      </c>
      <c r="P144" s="3">
        <v>2</v>
      </c>
      <c r="R144" s="3">
        <v>1</v>
      </c>
      <c r="S144" s="3">
        <v>1</v>
      </c>
      <c r="Z144" s="3">
        <v>1</v>
      </c>
      <c r="AC144" s="3">
        <v>1</v>
      </c>
      <c r="AQ144" s="3">
        <v>1</v>
      </c>
    </row>
    <row r="145" spans="1:43" ht="14.25" customHeight="1" x14ac:dyDescent="0.2">
      <c r="A145" s="3">
        <v>326</v>
      </c>
      <c r="B145" s="3">
        <v>326</v>
      </c>
      <c r="C145" s="3" t="s">
        <v>543</v>
      </c>
      <c r="D145" s="3" t="s">
        <v>44</v>
      </c>
      <c r="E145" s="3">
        <v>326</v>
      </c>
      <c r="F145" s="3" t="s">
        <v>654</v>
      </c>
      <c r="G145" s="3" t="s">
        <v>655</v>
      </c>
      <c r="H145" s="3">
        <v>4812805</v>
      </c>
      <c r="I145" s="3" t="s">
        <v>654</v>
      </c>
      <c r="J145" s="3" t="s">
        <v>159</v>
      </c>
      <c r="M145" s="3" t="s">
        <v>656</v>
      </c>
      <c r="O145" s="3" t="s">
        <v>649</v>
      </c>
      <c r="P145" s="3">
        <v>1</v>
      </c>
      <c r="R145" s="3">
        <v>1</v>
      </c>
      <c r="S145" s="3">
        <v>1</v>
      </c>
      <c r="Z145" s="3">
        <v>1</v>
      </c>
      <c r="AC145" s="3">
        <v>1</v>
      </c>
      <c r="AQ145" s="3">
        <v>1</v>
      </c>
    </row>
    <row r="146" spans="1:43" ht="14.25" customHeight="1" x14ac:dyDescent="0.2">
      <c r="A146" s="3">
        <v>332</v>
      </c>
      <c r="B146" s="3">
        <v>332</v>
      </c>
      <c r="C146" s="3" t="s">
        <v>543</v>
      </c>
      <c r="D146" s="3" t="s">
        <v>44</v>
      </c>
      <c r="E146" s="3">
        <v>332</v>
      </c>
      <c r="F146" s="3" t="s">
        <v>657</v>
      </c>
      <c r="G146" s="3" t="s">
        <v>658</v>
      </c>
      <c r="H146" s="3">
        <v>4970074</v>
      </c>
      <c r="I146" s="3" t="s">
        <v>544</v>
      </c>
      <c r="J146" s="3" t="s">
        <v>159</v>
      </c>
      <c r="M146" s="3" t="s">
        <v>659</v>
      </c>
      <c r="O146" s="3" t="s">
        <v>660</v>
      </c>
      <c r="Q146" s="3">
        <v>1</v>
      </c>
      <c r="R146" s="3">
        <v>1</v>
      </c>
      <c r="S146" s="3">
        <v>1</v>
      </c>
      <c r="Z146" s="3">
        <v>1</v>
      </c>
      <c r="AC146" s="3">
        <v>1</v>
      </c>
      <c r="AQ146" s="3">
        <v>1</v>
      </c>
    </row>
    <row r="147" spans="1:43" ht="14.25" customHeight="1" x14ac:dyDescent="0.2">
      <c r="A147" s="3">
        <v>335</v>
      </c>
      <c r="B147" s="3">
        <v>335</v>
      </c>
      <c r="C147" s="3" t="s">
        <v>543</v>
      </c>
      <c r="D147" s="3" t="s">
        <v>44</v>
      </c>
      <c r="E147" s="3">
        <v>335</v>
      </c>
      <c r="F147" s="3" t="s">
        <v>661</v>
      </c>
      <c r="G147" s="3" t="s">
        <v>662</v>
      </c>
      <c r="H147" s="3" t="s">
        <v>634</v>
      </c>
      <c r="I147" s="3" t="s">
        <v>613</v>
      </c>
      <c r="J147" s="3" t="s">
        <v>159</v>
      </c>
      <c r="M147" s="3" t="s">
        <v>663</v>
      </c>
      <c r="O147" s="3" t="s">
        <v>646</v>
      </c>
      <c r="Q147" s="3">
        <v>1</v>
      </c>
      <c r="R147" s="3">
        <v>1</v>
      </c>
      <c r="S147" s="3">
        <v>1</v>
      </c>
      <c r="Z147" s="3">
        <v>1</v>
      </c>
      <c r="AC147" s="3">
        <v>1</v>
      </c>
      <c r="AQ147" s="3">
        <v>1</v>
      </c>
    </row>
    <row r="148" spans="1:43" ht="14.25" customHeight="1" x14ac:dyDescent="0.2">
      <c r="A148" s="3">
        <v>342</v>
      </c>
      <c r="B148" s="3">
        <v>342</v>
      </c>
      <c r="C148" s="3" t="s">
        <v>543</v>
      </c>
      <c r="D148" s="3" t="s">
        <v>44</v>
      </c>
      <c r="E148" s="3">
        <v>342</v>
      </c>
      <c r="F148" s="3" t="s">
        <v>664</v>
      </c>
      <c r="G148" s="3" t="s">
        <v>665</v>
      </c>
      <c r="H148" s="3" t="s">
        <v>634</v>
      </c>
      <c r="I148" s="3" t="s">
        <v>563</v>
      </c>
      <c r="J148" s="3" t="s">
        <v>159</v>
      </c>
      <c r="M148" s="3" t="s">
        <v>666</v>
      </c>
      <c r="O148" s="3" t="s">
        <v>646</v>
      </c>
      <c r="P148" s="3">
        <v>1</v>
      </c>
      <c r="Q148" s="3">
        <v>1</v>
      </c>
      <c r="R148" s="3">
        <v>1</v>
      </c>
      <c r="S148" s="3">
        <v>1</v>
      </c>
      <c r="Z148" s="3">
        <v>2</v>
      </c>
      <c r="AC148" s="3">
        <v>1</v>
      </c>
      <c r="AQ148" s="3">
        <v>1</v>
      </c>
    </row>
    <row r="149" spans="1:43" ht="14.25" customHeight="1" x14ac:dyDescent="0.2">
      <c r="A149" s="3">
        <v>352</v>
      </c>
      <c r="B149" s="3">
        <v>352</v>
      </c>
      <c r="C149" s="3" t="s">
        <v>543</v>
      </c>
      <c r="D149" s="3" t="s">
        <v>44</v>
      </c>
      <c r="E149" s="3">
        <v>352</v>
      </c>
      <c r="F149" s="3" t="s">
        <v>667</v>
      </c>
      <c r="G149" s="3" t="s">
        <v>668</v>
      </c>
      <c r="H149" s="3" t="s">
        <v>669</v>
      </c>
      <c r="I149" s="3" t="s">
        <v>602</v>
      </c>
      <c r="J149" s="3" t="s">
        <v>159</v>
      </c>
      <c r="M149" s="3" t="s">
        <v>670</v>
      </c>
      <c r="O149" s="3" t="s">
        <v>653</v>
      </c>
      <c r="P149" s="3">
        <v>1</v>
      </c>
      <c r="Q149" s="3">
        <v>1</v>
      </c>
      <c r="R149" s="3">
        <v>1</v>
      </c>
      <c r="Z149" s="3">
        <v>1</v>
      </c>
      <c r="AQ149" s="3">
        <v>1</v>
      </c>
    </row>
    <row r="150" spans="1:43" ht="14.25" customHeight="1" x14ac:dyDescent="0.2">
      <c r="A150" s="3">
        <v>356</v>
      </c>
      <c r="B150" s="3">
        <v>356</v>
      </c>
      <c r="C150" s="3" t="s">
        <v>543</v>
      </c>
      <c r="D150" s="3" t="s">
        <v>44</v>
      </c>
      <c r="E150" s="3">
        <v>356</v>
      </c>
      <c r="F150" s="3" t="s">
        <v>671</v>
      </c>
      <c r="G150" s="3" t="s">
        <v>672</v>
      </c>
      <c r="H150" s="3" t="s">
        <v>634</v>
      </c>
      <c r="I150" s="3" t="s">
        <v>544</v>
      </c>
      <c r="J150" s="3" t="s">
        <v>159</v>
      </c>
      <c r="M150" s="3" t="s">
        <v>673</v>
      </c>
      <c r="O150" s="3" t="s">
        <v>646</v>
      </c>
      <c r="P150" s="3">
        <v>1</v>
      </c>
      <c r="Q150" s="3">
        <v>1</v>
      </c>
      <c r="R150" s="3">
        <v>1</v>
      </c>
      <c r="S150" s="3">
        <v>2</v>
      </c>
      <c r="Y150" s="3">
        <v>1</v>
      </c>
      <c r="Z150" s="3">
        <v>1</v>
      </c>
      <c r="AC150" s="3">
        <v>1</v>
      </c>
      <c r="AQ150" s="3">
        <v>1</v>
      </c>
    </row>
    <row r="151" spans="1:43" ht="14.25" customHeight="1" x14ac:dyDescent="0.2">
      <c r="A151" s="3">
        <v>357</v>
      </c>
      <c r="B151" s="3">
        <v>357</v>
      </c>
      <c r="C151" s="3" t="s">
        <v>543</v>
      </c>
      <c r="D151" s="3" t="s">
        <v>44</v>
      </c>
      <c r="E151" s="3">
        <v>357</v>
      </c>
      <c r="F151" s="3" t="s">
        <v>674</v>
      </c>
      <c r="G151" s="3" t="s">
        <v>675</v>
      </c>
      <c r="I151" s="3" t="s">
        <v>568</v>
      </c>
      <c r="J151" s="3" t="s">
        <v>159</v>
      </c>
      <c r="M151" s="3" t="s">
        <v>676</v>
      </c>
      <c r="O151" s="3" t="s">
        <v>649</v>
      </c>
      <c r="P151" s="3">
        <v>1</v>
      </c>
      <c r="R151" s="3">
        <v>1</v>
      </c>
      <c r="S151" s="3">
        <v>1</v>
      </c>
      <c r="Z151" s="3">
        <v>1</v>
      </c>
      <c r="AQ151" s="3">
        <v>1</v>
      </c>
    </row>
    <row r="152" spans="1:43" ht="14.25" customHeight="1" x14ac:dyDescent="0.2">
      <c r="A152" s="3">
        <v>364</v>
      </c>
      <c r="B152" s="3">
        <v>364</v>
      </c>
      <c r="C152" s="3" t="s">
        <v>543</v>
      </c>
      <c r="D152" s="3" t="s">
        <v>44</v>
      </c>
      <c r="E152" s="3">
        <v>364</v>
      </c>
      <c r="F152" s="3" t="s">
        <v>568</v>
      </c>
      <c r="I152" s="3" t="s">
        <v>568</v>
      </c>
      <c r="J152" s="3" t="s">
        <v>159</v>
      </c>
      <c r="O152" s="3" t="s">
        <v>649</v>
      </c>
      <c r="P152" s="3">
        <v>1</v>
      </c>
      <c r="R152" s="3">
        <v>1</v>
      </c>
      <c r="S152" s="3">
        <v>1</v>
      </c>
      <c r="Z152" s="3">
        <v>1</v>
      </c>
      <c r="AQ152" s="3">
        <v>1</v>
      </c>
    </row>
    <row r="153" spans="1:43" ht="14.25" customHeight="1" x14ac:dyDescent="0.2">
      <c r="A153" s="3">
        <v>365</v>
      </c>
      <c r="B153" s="3">
        <v>365</v>
      </c>
      <c r="C153" s="3" t="s">
        <v>543</v>
      </c>
      <c r="D153" s="3" t="s">
        <v>44</v>
      </c>
      <c r="E153" s="3">
        <v>365</v>
      </c>
      <c r="F153" s="3" t="s">
        <v>677</v>
      </c>
      <c r="J153" s="3" t="s">
        <v>159</v>
      </c>
      <c r="O153" s="3" t="s">
        <v>649</v>
      </c>
      <c r="P153" s="3">
        <v>1</v>
      </c>
      <c r="R153" s="3">
        <v>1</v>
      </c>
      <c r="S153" s="3">
        <v>1</v>
      </c>
      <c r="Z153" s="3">
        <v>1</v>
      </c>
      <c r="AQ153" s="3">
        <v>1</v>
      </c>
    </row>
    <row r="154" spans="1:43" ht="14.25" customHeight="1" x14ac:dyDescent="0.2">
      <c r="A154" s="3">
        <v>368</v>
      </c>
      <c r="B154" s="3">
        <v>368</v>
      </c>
      <c r="C154" s="3" t="s">
        <v>543</v>
      </c>
      <c r="D154" s="3" t="s">
        <v>44</v>
      </c>
      <c r="E154" s="3">
        <v>368</v>
      </c>
      <c r="F154" s="3" t="s">
        <v>678</v>
      </c>
      <c r="G154" s="3" t="s">
        <v>679</v>
      </c>
      <c r="J154" s="3" t="s">
        <v>159</v>
      </c>
      <c r="M154" s="3" t="s">
        <v>680</v>
      </c>
      <c r="O154" s="3" t="s">
        <v>649</v>
      </c>
      <c r="AQ154" s="3">
        <v>1</v>
      </c>
    </row>
    <row r="155" spans="1:43" ht="14.25" customHeight="1" x14ac:dyDescent="0.2">
      <c r="A155" s="3">
        <v>62</v>
      </c>
      <c r="B155" s="3">
        <v>62</v>
      </c>
      <c r="C155" s="3" t="s">
        <v>681</v>
      </c>
      <c r="D155" s="3" t="s">
        <v>44</v>
      </c>
      <c r="E155" s="3">
        <v>62</v>
      </c>
      <c r="F155" s="3" t="s">
        <v>682</v>
      </c>
      <c r="G155" s="3" t="s">
        <v>683</v>
      </c>
      <c r="H155" s="3" t="s">
        <v>684</v>
      </c>
      <c r="I155" s="3" t="s">
        <v>167</v>
      </c>
      <c r="J155" s="3" t="s">
        <v>49</v>
      </c>
      <c r="K155" s="3" t="s">
        <v>58</v>
      </c>
      <c r="L155" s="3" t="s">
        <v>110</v>
      </c>
      <c r="M155" s="3" t="s">
        <v>685</v>
      </c>
      <c r="N155" s="3" t="s">
        <v>686</v>
      </c>
      <c r="O155" s="3" t="s">
        <v>687</v>
      </c>
      <c r="P155" s="3">
        <v>48</v>
      </c>
      <c r="Q155" s="3">
        <v>72</v>
      </c>
      <c r="R155" s="3">
        <v>12</v>
      </c>
      <c r="S155" s="3">
        <v>40</v>
      </c>
      <c r="T155" s="3">
        <v>12</v>
      </c>
      <c r="V155" s="3">
        <v>24</v>
      </c>
      <c r="X155" s="3">
        <v>12</v>
      </c>
      <c r="Y155" s="3">
        <v>64</v>
      </c>
      <c r="Z155" s="3" t="s">
        <v>688</v>
      </c>
      <c r="AA155" s="3" t="s">
        <v>689</v>
      </c>
      <c r="AB155" s="3">
        <v>8</v>
      </c>
      <c r="AC155" s="3">
        <v>24</v>
      </c>
      <c r="AD155" s="3">
        <v>12</v>
      </c>
      <c r="AG155" s="3">
        <v>4</v>
      </c>
      <c r="AI155" s="3">
        <v>80</v>
      </c>
      <c r="AK155" s="3">
        <v>72</v>
      </c>
      <c r="AL155" s="3">
        <v>80</v>
      </c>
      <c r="AM155" s="3">
        <v>80</v>
      </c>
      <c r="AP155" s="3">
        <v>1</v>
      </c>
    </row>
    <row r="156" spans="1:43" ht="14.25" customHeight="1" x14ac:dyDescent="0.2">
      <c r="A156" s="3">
        <v>63</v>
      </c>
      <c r="B156" s="3">
        <v>63</v>
      </c>
      <c r="C156" s="3" t="s">
        <v>681</v>
      </c>
      <c r="D156" s="3" t="s">
        <v>44</v>
      </c>
      <c r="E156" s="3">
        <v>63</v>
      </c>
      <c r="F156" s="3" t="s">
        <v>690</v>
      </c>
      <c r="G156" s="3" t="s">
        <v>691</v>
      </c>
      <c r="I156" s="3" t="s">
        <v>692</v>
      </c>
      <c r="J156" s="3" t="s">
        <v>49</v>
      </c>
      <c r="K156" s="3" t="s">
        <v>66</v>
      </c>
      <c r="L156" s="3" t="s">
        <v>693</v>
      </c>
      <c r="M156" s="3" t="s">
        <v>694</v>
      </c>
      <c r="O156" s="3" t="s">
        <v>695</v>
      </c>
      <c r="AI156" s="3">
        <v>40</v>
      </c>
      <c r="AP156" s="3">
        <v>1</v>
      </c>
    </row>
    <row r="157" spans="1:43" ht="14.25" customHeight="1" x14ac:dyDescent="0.2">
      <c r="A157" s="3">
        <v>64</v>
      </c>
      <c r="B157" s="3">
        <v>64</v>
      </c>
      <c r="C157" s="3" t="s">
        <v>681</v>
      </c>
      <c r="D157" s="3" t="s">
        <v>44</v>
      </c>
      <c r="E157" s="3">
        <v>64</v>
      </c>
      <c r="F157" s="3" t="s">
        <v>696</v>
      </c>
      <c r="G157" s="3" t="s">
        <v>697</v>
      </c>
      <c r="H157" s="3" t="s">
        <v>698</v>
      </c>
      <c r="I157" s="3" t="s">
        <v>699</v>
      </c>
      <c r="J157" s="3" t="s">
        <v>49</v>
      </c>
      <c r="K157" s="3" t="s">
        <v>138</v>
      </c>
      <c r="L157" s="3" t="s">
        <v>700</v>
      </c>
      <c r="M157" s="3" t="s">
        <v>701</v>
      </c>
      <c r="O157" s="3" t="s">
        <v>695</v>
      </c>
      <c r="Q157" s="3">
        <v>24</v>
      </c>
      <c r="Y157" s="3">
        <v>8</v>
      </c>
      <c r="Z157" s="3">
        <v>40</v>
      </c>
      <c r="AA157" s="3">
        <v>40</v>
      </c>
      <c r="AP157" s="3">
        <v>1</v>
      </c>
    </row>
    <row r="158" spans="1:43" ht="14.25" customHeight="1" x14ac:dyDescent="0.2">
      <c r="A158" s="3">
        <v>65</v>
      </c>
      <c r="B158" s="3">
        <v>65</v>
      </c>
      <c r="C158" s="3" t="s">
        <v>681</v>
      </c>
      <c r="D158" s="3" t="s">
        <v>44</v>
      </c>
      <c r="E158" s="3">
        <v>65</v>
      </c>
      <c r="F158" s="3" t="s">
        <v>702</v>
      </c>
      <c r="G158" s="3" t="s">
        <v>703</v>
      </c>
      <c r="H158" s="3" t="s">
        <v>704</v>
      </c>
      <c r="I158" s="3" t="s">
        <v>705</v>
      </c>
      <c r="J158" s="3" t="s">
        <v>49</v>
      </c>
      <c r="K158" s="3" t="s">
        <v>66</v>
      </c>
      <c r="L158" s="3" t="s">
        <v>706</v>
      </c>
      <c r="M158" s="3" t="s">
        <v>707</v>
      </c>
      <c r="O158" s="3" t="s">
        <v>687</v>
      </c>
      <c r="P158" s="3">
        <v>48</v>
      </c>
      <c r="S158" s="3">
        <v>12</v>
      </c>
      <c r="Y158" s="3">
        <v>24</v>
      </c>
      <c r="Z158" s="3">
        <v>80</v>
      </c>
      <c r="AM158" s="3">
        <v>40</v>
      </c>
      <c r="AP158" s="3">
        <v>1</v>
      </c>
    </row>
    <row r="159" spans="1:43" ht="14.25" customHeight="1" x14ac:dyDescent="0.2">
      <c r="A159" s="3">
        <v>71</v>
      </c>
      <c r="B159" s="3">
        <v>71</v>
      </c>
      <c r="C159" s="3" t="s">
        <v>681</v>
      </c>
      <c r="D159" s="3" t="s">
        <v>44</v>
      </c>
      <c r="E159" s="3">
        <v>71</v>
      </c>
      <c r="F159" s="3" t="s">
        <v>708</v>
      </c>
      <c r="G159" s="3" t="s">
        <v>709</v>
      </c>
      <c r="H159" s="3" t="s">
        <v>710</v>
      </c>
      <c r="I159" s="3" t="s">
        <v>708</v>
      </c>
      <c r="J159" s="3" t="s">
        <v>49</v>
      </c>
      <c r="K159" s="3" t="s">
        <v>66</v>
      </c>
      <c r="L159" s="3" t="s">
        <v>711</v>
      </c>
      <c r="M159" s="3" t="s">
        <v>712</v>
      </c>
      <c r="O159" s="3" t="s">
        <v>687</v>
      </c>
      <c r="Q159" s="3">
        <v>24</v>
      </c>
      <c r="R159" s="3">
        <v>8</v>
      </c>
      <c r="Y159" s="3">
        <v>12</v>
      </c>
      <c r="Z159" s="3">
        <v>35</v>
      </c>
      <c r="AA159" s="3">
        <v>35</v>
      </c>
      <c r="AM159" s="3">
        <v>40</v>
      </c>
      <c r="AP159" s="3">
        <v>1</v>
      </c>
    </row>
    <row r="160" spans="1:43" ht="14.25" customHeight="1" x14ac:dyDescent="0.2">
      <c r="A160" s="3">
        <v>78</v>
      </c>
      <c r="B160" s="3">
        <v>78</v>
      </c>
      <c r="C160" s="3" t="s">
        <v>681</v>
      </c>
      <c r="D160" s="3" t="s">
        <v>44</v>
      </c>
      <c r="E160" s="3">
        <v>78</v>
      </c>
      <c r="F160" s="3" t="s">
        <v>713</v>
      </c>
      <c r="G160" s="3" t="s">
        <v>714</v>
      </c>
      <c r="H160" s="3" t="s">
        <v>715</v>
      </c>
      <c r="I160" s="3" t="s">
        <v>713</v>
      </c>
      <c r="J160" s="3" t="s">
        <v>49</v>
      </c>
      <c r="K160" s="3" t="s">
        <v>285</v>
      </c>
      <c r="L160" s="3" t="s">
        <v>716</v>
      </c>
      <c r="M160" s="3" t="s">
        <v>717</v>
      </c>
      <c r="O160" s="3" t="s">
        <v>687</v>
      </c>
      <c r="P160" s="3">
        <v>24</v>
      </c>
      <c r="Q160" s="3">
        <v>12</v>
      </c>
      <c r="R160" s="3">
        <v>4</v>
      </c>
      <c r="S160" s="3">
        <v>20</v>
      </c>
      <c r="Z160" s="3">
        <v>72</v>
      </c>
      <c r="AA160" s="3">
        <v>40</v>
      </c>
      <c r="AB160" s="3">
        <v>4</v>
      </c>
      <c r="AD160" s="3">
        <v>4</v>
      </c>
      <c r="AG160" s="3">
        <v>4</v>
      </c>
      <c r="AM160" s="3">
        <v>40</v>
      </c>
      <c r="AP160" s="3">
        <v>1</v>
      </c>
    </row>
    <row r="161" spans="1:43" ht="14.25" customHeight="1" x14ac:dyDescent="0.2">
      <c r="A161" s="3">
        <v>913</v>
      </c>
      <c r="B161" s="3">
        <v>913</v>
      </c>
      <c r="C161" s="3" t="s">
        <v>681</v>
      </c>
      <c r="D161" s="3" t="s">
        <v>592</v>
      </c>
      <c r="E161" s="3">
        <v>913</v>
      </c>
      <c r="F161" s="3" t="s">
        <v>469</v>
      </c>
      <c r="G161" s="3" t="s">
        <v>718</v>
      </c>
      <c r="H161" s="3" t="s">
        <v>719</v>
      </c>
      <c r="I161" s="3" t="s">
        <v>720</v>
      </c>
      <c r="J161" s="3" t="s">
        <v>146</v>
      </c>
      <c r="K161" s="3" t="s">
        <v>66</v>
      </c>
      <c r="L161" s="3" t="s">
        <v>139</v>
      </c>
      <c r="M161" s="3" t="s">
        <v>721</v>
      </c>
      <c r="O161" s="3" t="s">
        <v>687</v>
      </c>
      <c r="P161" s="3">
        <v>44</v>
      </c>
      <c r="Q161" s="3">
        <v>48</v>
      </c>
      <c r="R161" s="3">
        <v>12</v>
      </c>
      <c r="Y161" s="3" t="s">
        <v>722</v>
      </c>
      <c r="Z161" s="3">
        <v>80</v>
      </c>
      <c r="AA161" s="3">
        <v>80</v>
      </c>
      <c r="AB161" s="3">
        <v>8</v>
      </c>
      <c r="AD161" s="3" t="s">
        <v>723</v>
      </c>
      <c r="AG161" s="3">
        <v>8</v>
      </c>
      <c r="AM161" s="3">
        <v>80</v>
      </c>
      <c r="AP161" s="3">
        <v>1</v>
      </c>
    </row>
    <row r="162" spans="1:43" ht="14.25" customHeight="1" x14ac:dyDescent="0.2">
      <c r="A162" s="3">
        <v>228</v>
      </c>
      <c r="B162" s="3">
        <v>228</v>
      </c>
      <c r="C162" s="3" t="s">
        <v>681</v>
      </c>
      <c r="D162" s="3" t="s">
        <v>724</v>
      </c>
      <c r="E162" s="3">
        <v>228</v>
      </c>
      <c r="F162" s="3" t="s">
        <v>725</v>
      </c>
      <c r="G162" s="3" t="s">
        <v>726</v>
      </c>
      <c r="H162" s="3" t="s">
        <v>727</v>
      </c>
      <c r="I162" s="3" t="s">
        <v>728</v>
      </c>
      <c r="J162" s="3" t="s">
        <v>159</v>
      </c>
      <c r="L162" s="3" t="s">
        <v>729</v>
      </c>
      <c r="M162" s="3" t="s">
        <v>730</v>
      </c>
      <c r="O162" s="3" t="s">
        <v>695</v>
      </c>
      <c r="P162" s="3" t="s">
        <v>731</v>
      </c>
      <c r="AM162" s="3">
        <v>30</v>
      </c>
      <c r="AQ162" s="3">
        <v>1</v>
      </c>
    </row>
    <row r="163" spans="1:43" ht="14.25" customHeight="1" x14ac:dyDescent="0.2">
      <c r="A163" s="3">
        <v>229</v>
      </c>
      <c r="B163" s="3">
        <v>229</v>
      </c>
      <c r="C163" s="3" t="s">
        <v>681</v>
      </c>
      <c r="D163" s="3" t="s">
        <v>724</v>
      </c>
      <c r="E163" s="3">
        <v>229</v>
      </c>
      <c r="F163" s="3" t="s">
        <v>732</v>
      </c>
      <c r="G163" s="3" t="s">
        <v>733</v>
      </c>
      <c r="H163" s="3" t="s">
        <v>727</v>
      </c>
      <c r="I163" s="3" t="s">
        <v>732</v>
      </c>
      <c r="J163" s="3" t="s">
        <v>159</v>
      </c>
      <c r="L163" s="3" t="s">
        <v>531</v>
      </c>
      <c r="M163" s="3" t="s">
        <v>730</v>
      </c>
      <c r="O163" s="3" t="s">
        <v>695</v>
      </c>
      <c r="P163" s="3" t="s">
        <v>731</v>
      </c>
      <c r="AM163" s="3">
        <v>40</v>
      </c>
      <c r="AQ163" s="3">
        <v>1</v>
      </c>
    </row>
    <row r="164" spans="1:43" ht="14.25" customHeight="1" x14ac:dyDescent="0.2">
      <c r="A164" s="3">
        <v>230</v>
      </c>
      <c r="B164" s="3">
        <v>230</v>
      </c>
      <c r="C164" s="3" t="s">
        <v>681</v>
      </c>
      <c r="D164" s="3" t="s">
        <v>724</v>
      </c>
      <c r="E164" s="3">
        <v>230</v>
      </c>
      <c r="F164" s="3" t="s">
        <v>734</v>
      </c>
      <c r="G164" s="3" t="s">
        <v>735</v>
      </c>
      <c r="H164" s="3" t="s">
        <v>736</v>
      </c>
      <c r="I164" s="3" t="s">
        <v>737</v>
      </c>
      <c r="J164" s="3" t="s">
        <v>159</v>
      </c>
      <c r="L164" s="3" t="s">
        <v>738</v>
      </c>
      <c r="M164" s="3" t="s">
        <v>739</v>
      </c>
      <c r="O164" s="3" t="s">
        <v>695</v>
      </c>
      <c r="Q164" s="3">
        <v>24</v>
      </c>
      <c r="Z164" s="3">
        <v>36</v>
      </c>
      <c r="AQ164" s="3">
        <v>1</v>
      </c>
    </row>
    <row r="165" spans="1:43" ht="14.25" customHeight="1" x14ac:dyDescent="0.2">
      <c r="A165" s="3">
        <v>231</v>
      </c>
      <c r="B165" s="3">
        <v>231</v>
      </c>
      <c r="C165" s="3" t="s">
        <v>681</v>
      </c>
      <c r="D165" s="3" t="s">
        <v>724</v>
      </c>
      <c r="E165" s="3">
        <v>231</v>
      </c>
      <c r="F165" s="3" t="s">
        <v>740</v>
      </c>
      <c r="G165" s="3" t="s">
        <v>741</v>
      </c>
      <c r="H165" s="3" t="s">
        <v>727</v>
      </c>
      <c r="I165" s="3" t="s">
        <v>740</v>
      </c>
      <c r="J165" s="3" t="s">
        <v>159</v>
      </c>
      <c r="L165" s="3" t="s">
        <v>706</v>
      </c>
      <c r="M165" s="3" t="s">
        <v>742</v>
      </c>
      <c r="O165" s="3" t="s">
        <v>695</v>
      </c>
      <c r="P165" s="3">
        <v>24</v>
      </c>
      <c r="Z165" s="3">
        <v>30</v>
      </c>
      <c r="AM165" s="3">
        <v>40</v>
      </c>
      <c r="AQ165" s="3">
        <v>1</v>
      </c>
    </row>
    <row r="166" spans="1:43" ht="14.25" customHeight="1" x14ac:dyDescent="0.2">
      <c r="A166" s="3">
        <v>232</v>
      </c>
      <c r="B166" s="3">
        <v>232</v>
      </c>
      <c r="C166" s="3" t="s">
        <v>681</v>
      </c>
      <c r="D166" s="3" t="s">
        <v>724</v>
      </c>
      <c r="E166" s="3">
        <v>232</v>
      </c>
      <c r="F166" s="3" t="s">
        <v>743</v>
      </c>
      <c r="G166" s="3" t="s">
        <v>743</v>
      </c>
      <c r="H166" s="3" t="s">
        <v>727</v>
      </c>
      <c r="I166" s="3" t="s">
        <v>692</v>
      </c>
      <c r="J166" s="3" t="s">
        <v>159</v>
      </c>
      <c r="L166" s="3" t="s">
        <v>744</v>
      </c>
      <c r="M166" s="3" t="s">
        <v>745</v>
      </c>
      <c r="O166" s="3" t="s">
        <v>687</v>
      </c>
      <c r="P166" s="3">
        <v>20</v>
      </c>
      <c r="Q166" s="3">
        <v>24</v>
      </c>
      <c r="S166" s="3">
        <v>4</v>
      </c>
      <c r="AA166" s="3" t="s">
        <v>746</v>
      </c>
      <c r="AB166" s="3" t="s">
        <v>747</v>
      </c>
      <c r="AC166" s="3" t="s">
        <v>747</v>
      </c>
      <c r="AD166" s="3" t="s">
        <v>748</v>
      </c>
      <c r="AG166" s="3" t="s">
        <v>747</v>
      </c>
      <c r="AQ166" s="3">
        <v>1</v>
      </c>
    </row>
    <row r="167" spans="1:43" ht="14.25" customHeight="1" x14ac:dyDescent="0.2">
      <c r="A167" s="3">
        <v>921</v>
      </c>
      <c r="B167" s="3">
        <v>921</v>
      </c>
      <c r="C167" s="3" t="s">
        <v>681</v>
      </c>
      <c r="D167" s="3" t="s">
        <v>592</v>
      </c>
      <c r="E167" s="3">
        <v>921</v>
      </c>
      <c r="F167" s="3" t="s">
        <v>690</v>
      </c>
      <c r="G167" s="3" t="s">
        <v>749</v>
      </c>
      <c r="H167" s="3" t="s">
        <v>750</v>
      </c>
      <c r="I167" s="3" t="s">
        <v>751</v>
      </c>
      <c r="J167" s="3" t="s">
        <v>146</v>
      </c>
      <c r="L167" s="3" t="s">
        <v>617</v>
      </c>
      <c r="M167" s="3" t="s">
        <v>752</v>
      </c>
      <c r="O167" s="3" t="s">
        <v>687</v>
      </c>
      <c r="P167" s="3">
        <v>72</v>
      </c>
      <c r="R167" s="3">
        <v>4</v>
      </c>
      <c r="Y167" s="3" t="s">
        <v>753</v>
      </c>
      <c r="Z167" s="3">
        <v>75</v>
      </c>
      <c r="AA167" s="3">
        <v>40</v>
      </c>
      <c r="AB167" s="3">
        <v>4</v>
      </c>
      <c r="AD167" s="3" t="s">
        <v>754</v>
      </c>
      <c r="AM167" s="3">
        <v>40</v>
      </c>
      <c r="AQ167" s="3">
        <v>1</v>
      </c>
    </row>
    <row r="168" spans="1:43" ht="14.25" customHeight="1" x14ac:dyDescent="0.2">
      <c r="A168" s="3">
        <v>915</v>
      </c>
      <c r="B168" s="3">
        <v>915</v>
      </c>
      <c r="C168" s="3" t="s">
        <v>755</v>
      </c>
      <c r="D168" s="3" t="s">
        <v>146</v>
      </c>
      <c r="E168" s="3">
        <v>915</v>
      </c>
      <c r="F168" s="3" t="s">
        <v>756</v>
      </c>
      <c r="G168" s="3" t="s">
        <v>757</v>
      </c>
      <c r="H168" s="3">
        <v>2626421700</v>
      </c>
      <c r="I168" s="3" t="s">
        <v>758</v>
      </c>
      <c r="J168" s="3" t="s">
        <v>49</v>
      </c>
      <c r="K168" s="3" t="s">
        <v>66</v>
      </c>
      <c r="L168" s="3" t="s">
        <v>51</v>
      </c>
      <c r="M168" s="3" t="s">
        <v>759</v>
      </c>
      <c r="N168" s="3" t="s">
        <v>196</v>
      </c>
      <c r="O168" s="3" t="s">
        <v>760</v>
      </c>
      <c r="P168" s="3">
        <v>0</v>
      </c>
      <c r="Q168" s="3">
        <v>34</v>
      </c>
      <c r="R168" s="3">
        <v>15</v>
      </c>
      <c r="Y168" s="3">
        <v>24</v>
      </c>
      <c r="Z168" s="3">
        <v>40</v>
      </c>
      <c r="AM168" s="3">
        <v>40</v>
      </c>
      <c r="AP168" s="3">
        <v>1</v>
      </c>
    </row>
    <row r="169" spans="1:43" ht="14.25" customHeight="1" x14ac:dyDescent="0.2">
      <c r="A169" s="3">
        <v>90</v>
      </c>
      <c r="B169" s="3">
        <v>90</v>
      </c>
      <c r="C169" s="3" t="s">
        <v>755</v>
      </c>
      <c r="D169" s="3" t="s">
        <v>44</v>
      </c>
      <c r="E169" s="3">
        <v>90</v>
      </c>
      <c r="F169" s="3" t="s">
        <v>761</v>
      </c>
      <c r="G169" s="3" t="s">
        <v>762</v>
      </c>
      <c r="H169" s="3">
        <v>2634661616</v>
      </c>
      <c r="I169" s="3" t="s">
        <v>763</v>
      </c>
      <c r="J169" s="3" t="s">
        <v>49</v>
      </c>
      <c r="K169" s="3" t="s">
        <v>138</v>
      </c>
      <c r="L169" s="3" t="s">
        <v>764</v>
      </c>
      <c r="M169" s="3" t="s">
        <v>765</v>
      </c>
      <c r="N169" s="3" t="s">
        <v>766</v>
      </c>
      <c r="O169" s="3" t="s">
        <v>767</v>
      </c>
      <c r="Q169" s="3">
        <v>24</v>
      </c>
      <c r="Z169" s="3">
        <v>200</v>
      </c>
      <c r="AM169" s="3">
        <v>40</v>
      </c>
      <c r="AP169" s="3">
        <v>1</v>
      </c>
    </row>
    <row r="170" spans="1:43" ht="14.25" customHeight="1" x14ac:dyDescent="0.2">
      <c r="A170" s="3">
        <v>914</v>
      </c>
      <c r="B170" s="3">
        <v>914</v>
      </c>
      <c r="C170" s="3" t="s">
        <v>755</v>
      </c>
      <c r="D170" s="3" t="s">
        <v>146</v>
      </c>
      <c r="E170" s="3">
        <v>914</v>
      </c>
      <c r="F170" s="3" t="s">
        <v>768</v>
      </c>
      <c r="J170" s="3" t="s">
        <v>146</v>
      </c>
      <c r="AQ170" s="3">
        <v>1</v>
      </c>
    </row>
    <row r="171" spans="1:43" ht="14.25" customHeight="1" x14ac:dyDescent="0.2">
      <c r="A171" s="3">
        <v>926</v>
      </c>
      <c r="B171" s="3">
        <v>926</v>
      </c>
      <c r="C171" s="3" t="s">
        <v>755</v>
      </c>
      <c r="D171" s="3" t="s">
        <v>146</v>
      </c>
      <c r="E171" s="3">
        <v>926</v>
      </c>
      <c r="F171" s="3" t="s">
        <v>769</v>
      </c>
      <c r="I171" s="3" t="s">
        <v>107</v>
      </c>
      <c r="J171" s="3" t="s">
        <v>146</v>
      </c>
      <c r="M171" s="3" t="s">
        <v>770</v>
      </c>
      <c r="O171" s="3" t="s">
        <v>771</v>
      </c>
      <c r="Q171" s="3">
        <v>12</v>
      </c>
      <c r="Y171" s="3">
        <v>4</v>
      </c>
      <c r="Z171" s="3">
        <v>80</v>
      </c>
      <c r="AB171" s="3">
        <v>4</v>
      </c>
      <c r="AO171" s="3">
        <v>16</v>
      </c>
      <c r="AQ171" s="3">
        <v>1</v>
      </c>
    </row>
    <row r="172" spans="1:43" ht="14.25" customHeight="1" x14ac:dyDescent="0.2">
      <c r="A172" s="3">
        <v>66</v>
      </c>
      <c r="B172" s="3">
        <v>66</v>
      </c>
      <c r="C172" s="3" t="s">
        <v>772</v>
      </c>
      <c r="D172" s="3" t="s">
        <v>44</v>
      </c>
      <c r="E172" s="3">
        <v>66</v>
      </c>
      <c r="F172" s="3" t="s">
        <v>773</v>
      </c>
      <c r="G172" s="3" t="s">
        <v>275</v>
      </c>
      <c r="H172" s="3" t="s">
        <v>774</v>
      </c>
      <c r="I172" s="3" t="s">
        <v>773</v>
      </c>
      <c r="J172" s="3" t="s">
        <v>49</v>
      </c>
      <c r="K172" s="3" t="s">
        <v>50</v>
      </c>
      <c r="L172" s="3" t="s">
        <v>775</v>
      </c>
      <c r="M172" s="3" t="s">
        <v>776</v>
      </c>
      <c r="N172" s="3" t="s">
        <v>766</v>
      </c>
      <c r="O172" s="3" t="s">
        <v>405</v>
      </c>
      <c r="Q172" s="3">
        <v>44</v>
      </c>
      <c r="U172" s="3">
        <v>8</v>
      </c>
      <c r="Y172" s="3">
        <v>12</v>
      </c>
      <c r="Z172" s="3">
        <v>70</v>
      </c>
      <c r="AA172" s="3">
        <v>40</v>
      </c>
      <c r="AD172" s="3">
        <v>8</v>
      </c>
      <c r="AH172" s="3">
        <v>36</v>
      </c>
      <c r="AI172" s="3">
        <v>40</v>
      </c>
      <c r="AL172" s="3">
        <v>40</v>
      </c>
      <c r="AM172" s="3">
        <v>15</v>
      </c>
      <c r="AO172" s="3">
        <v>4</v>
      </c>
      <c r="AP172" s="3">
        <v>1</v>
      </c>
    </row>
    <row r="173" spans="1:43" ht="14.25" customHeight="1" x14ac:dyDescent="0.2">
      <c r="A173" s="3">
        <v>67</v>
      </c>
      <c r="B173" s="3">
        <v>67</v>
      </c>
      <c r="C173" s="3" t="s">
        <v>772</v>
      </c>
      <c r="D173" s="3" t="s">
        <v>44</v>
      </c>
      <c r="E173" s="3">
        <v>67</v>
      </c>
      <c r="F173" s="3" t="s">
        <v>777</v>
      </c>
      <c r="G173" s="3" t="s">
        <v>778</v>
      </c>
      <c r="H173" s="3" t="s">
        <v>779</v>
      </c>
      <c r="I173" s="3" t="s">
        <v>777</v>
      </c>
      <c r="J173" s="3" t="s">
        <v>49</v>
      </c>
      <c r="K173" s="3" t="s">
        <v>66</v>
      </c>
      <c r="L173" s="3" t="s">
        <v>535</v>
      </c>
      <c r="M173" s="3" t="s">
        <v>780</v>
      </c>
      <c r="N173" s="3" t="s">
        <v>766</v>
      </c>
      <c r="O173" s="3" t="s">
        <v>781</v>
      </c>
      <c r="P173" s="3">
        <v>48</v>
      </c>
      <c r="Q173" s="3">
        <v>44</v>
      </c>
      <c r="T173" s="3">
        <v>8</v>
      </c>
      <c r="Y173" s="3">
        <v>36</v>
      </c>
      <c r="Z173" s="3">
        <v>24</v>
      </c>
      <c r="AA173" s="3">
        <v>40</v>
      </c>
      <c r="AB173" s="3">
        <v>4</v>
      </c>
      <c r="AC173" s="3">
        <v>4</v>
      </c>
      <c r="AD173" s="3">
        <v>4</v>
      </c>
      <c r="AG173" s="3">
        <v>4</v>
      </c>
      <c r="AL173" s="3">
        <v>60</v>
      </c>
      <c r="AM173" s="3">
        <v>10</v>
      </c>
      <c r="AO173" s="3">
        <v>4</v>
      </c>
      <c r="AP173" s="3">
        <v>1</v>
      </c>
    </row>
    <row r="174" spans="1:43" ht="14.25" customHeight="1" x14ac:dyDescent="0.2">
      <c r="A174" s="3">
        <v>68</v>
      </c>
      <c r="B174" s="3">
        <v>68</v>
      </c>
      <c r="C174" s="3" t="s">
        <v>772</v>
      </c>
      <c r="D174" s="3" t="s">
        <v>44</v>
      </c>
      <c r="E174" s="3">
        <v>68</v>
      </c>
      <c r="F174" s="3" t="s">
        <v>782</v>
      </c>
      <c r="G174" s="3" t="s">
        <v>783</v>
      </c>
      <c r="H174" s="3" t="s">
        <v>774</v>
      </c>
      <c r="I174" s="3" t="s">
        <v>782</v>
      </c>
      <c r="J174" s="3" t="s">
        <v>49</v>
      </c>
      <c r="K174" s="3" t="s">
        <v>66</v>
      </c>
      <c r="L174" s="3" t="s">
        <v>472</v>
      </c>
      <c r="M174" s="3" t="s">
        <v>784</v>
      </c>
      <c r="O174" s="3" t="s">
        <v>405</v>
      </c>
      <c r="P174" s="3">
        <v>48</v>
      </c>
      <c r="S174" s="3">
        <v>15</v>
      </c>
      <c r="Y174" s="3">
        <v>24</v>
      </c>
      <c r="Z174" s="3">
        <v>70</v>
      </c>
      <c r="AB174" s="3">
        <v>4</v>
      </c>
      <c r="AC174" s="3">
        <v>4</v>
      </c>
      <c r="AD174" s="3">
        <v>4</v>
      </c>
      <c r="AG174" s="3">
        <v>8</v>
      </c>
      <c r="AL174" s="3">
        <v>40</v>
      </c>
      <c r="AM174" s="3">
        <v>40</v>
      </c>
      <c r="AO174" s="3">
        <v>4</v>
      </c>
      <c r="AP174" s="3">
        <v>1</v>
      </c>
    </row>
    <row r="175" spans="1:43" ht="14.25" customHeight="1" x14ac:dyDescent="0.2">
      <c r="A175" s="3">
        <v>69</v>
      </c>
      <c r="B175" s="3">
        <v>69</v>
      </c>
      <c r="C175" s="3" t="s">
        <v>772</v>
      </c>
      <c r="D175" s="3" t="s">
        <v>44</v>
      </c>
      <c r="E175" s="3">
        <v>69</v>
      </c>
      <c r="F175" s="3" t="s">
        <v>785</v>
      </c>
      <c r="G175" s="3" t="s">
        <v>786</v>
      </c>
      <c r="H175" s="3" t="s">
        <v>774</v>
      </c>
      <c r="I175" s="3" t="s">
        <v>785</v>
      </c>
      <c r="J175" s="3" t="s">
        <v>49</v>
      </c>
      <c r="K175" s="3" t="s">
        <v>66</v>
      </c>
      <c r="L175" s="3" t="s">
        <v>787</v>
      </c>
      <c r="M175" s="3" t="s">
        <v>788</v>
      </c>
      <c r="O175" s="3" t="s">
        <v>405</v>
      </c>
      <c r="Q175" s="3">
        <v>48</v>
      </c>
      <c r="Y175" s="3">
        <v>24</v>
      </c>
      <c r="Z175" s="3">
        <v>70</v>
      </c>
      <c r="AB175" s="3">
        <v>4</v>
      </c>
      <c r="AG175" s="3">
        <v>5</v>
      </c>
      <c r="AL175" s="3">
        <v>40</v>
      </c>
      <c r="AM175" s="3">
        <v>20</v>
      </c>
      <c r="AO175" s="3">
        <v>4</v>
      </c>
      <c r="AP175" s="3">
        <v>1</v>
      </c>
    </row>
    <row r="176" spans="1:43" ht="14.25" customHeight="1" x14ac:dyDescent="0.2">
      <c r="A176" s="3">
        <v>70</v>
      </c>
      <c r="B176" s="3">
        <v>70</v>
      </c>
      <c r="C176" s="3" t="s">
        <v>772</v>
      </c>
      <c r="D176" s="3" t="s">
        <v>44</v>
      </c>
      <c r="E176" s="3">
        <v>70</v>
      </c>
      <c r="F176" s="3" t="s">
        <v>789</v>
      </c>
      <c r="G176" s="3" t="s">
        <v>790</v>
      </c>
      <c r="H176" s="3" t="s">
        <v>791</v>
      </c>
      <c r="I176" s="3" t="s">
        <v>792</v>
      </c>
      <c r="J176" s="3" t="s">
        <v>49</v>
      </c>
      <c r="K176" s="3" t="s">
        <v>285</v>
      </c>
      <c r="L176" s="3" t="s">
        <v>793</v>
      </c>
      <c r="M176" s="3" t="s">
        <v>794</v>
      </c>
      <c r="O176" s="3" t="s">
        <v>795</v>
      </c>
      <c r="P176" s="3">
        <v>34</v>
      </c>
      <c r="Q176" s="3">
        <v>30</v>
      </c>
      <c r="W176" s="3">
        <v>10</v>
      </c>
      <c r="Y176" s="3">
        <v>12</v>
      </c>
      <c r="Z176" s="3">
        <v>40</v>
      </c>
      <c r="AB176" s="3">
        <v>4</v>
      </c>
      <c r="AC176" s="3">
        <v>4</v>
      </c>
      <c r="AD176" s="3">
        <v>4</v>
      </c>
      <c r="AG176" s="3">
        <v>5</v>
      </c>
      <c r="AM176" s="3">
        <v>20</v>
      </c>
      <c r="AO176" s="3">
        <v>4</v>
      </c>
      <c r="AP176" s="3">
        <v>1</v>
      </c>
    </row>
    <row r="177" spans="1:43" ht="14.25" customHeight="1" x14ac:dyDescent="0.2">
      <c r="A177" s="3">
        <v>146</v>
      </c>
      <c r="B177" s="3">
        <v>146</v>
      </c>
      <c r="C177" s="3" t="s">
        <v>772</v>
      </c>
      <c r="D177" s="3" t="s">
        <v>44</v>
      </c>
      <c r="E177" s="3">
        <v>146</v>
      </c>
      <c r="F177" s="3" t="s">
        <v>796</v>
      </c>
      <c r="G177" s="3" t="s">
        <v>797</v>
      </c>
      <c r="H177" s="3">
        <v>482006</v>
      </c>
      <c r="I177" s="3" t="s">
        <v>796</v>
      </c>
      <c r="J177" s="3" t="s">
        <v>49</v>
      </c>
      <c r="K177" s="3" t="s">
        <v>66</v>
      </c>
      <c r="L177" s="3" t="s">
        <v>798</v>
      </c>
      <c r="M177" s="3" t="s">
        <v>799</v>
      </c>
      <c r="N177" s="3" t="s">
        <v>766</v>
      </c>
      <c r="O177" s="3" t="s">
        <v>781</v>
      </c>
      <c r="P177" s="3">
        <v>48</v>
      </c>
      <c r="Q177" s="3">
        <v>24</v>
      </c>
      <c r="T177" s="3">
        <v>8</v>
      </c>
      <c r="U177" s="3">
        <v>8</v>
      </c>
      <c r="W177" s="3">
        <v>4</v>
      </c>
      <c r="Y177" s="3">
        <v>48</v>
      </c>
      <c r="Z177" s="3">
        <v>24</v>
      </c>
      <c r="AA177" s="3">
        <v>30</v>
      </c>
      <c r="AB177" s="3">
        <v>4</v>
      </c>
      <c r="AC177" s="3">
        <v>4</v>
      </c>
      <c r="AD177" s="3">
        <v>8</v>
      </c>
      <c r="AG177" s="3">
        <v>8</v>
      </c>
      <c r="AL177" s="3">
        <v>80</v>
      </c>
      <c r="AM177" s="3">
        <v>30</v>
      </c>
      <c r="AO177" s="3">
        <v>4</v>
      </c>
      <c r="AP177" s="3">
        <v>1</v>
      </c>
    </row>
    <row r="178" spans="1:43" ht="14.25" customHeight="1" x14ac:dyDescent="0.2">
      <c r="A178" s="3">
        <v>911</v>
      </c>
      <c r="B178" s="3">
        <v>911</v>
      </c>
      <c r="C178" s="3" t="s">
        <v>772</v>
      </c>
      <c r="D178" s="3" t="s">
        <v>146</v>
      </c>
      <c r="E178" s="3">
        <v>911</v>
      </c>
      <c r="F178" s="3" t="s">
        <v>800</v>
      </c>
      <c r="G178" s="3" t="s">
        <v>801</v>
      </c>
      <c r="H178" s="3" t="s">
        <v>774</v>
      </c>
      <c r="I178" s="3" t="s">
        <v>800</v>
      </c>
      <c r="J178" s="3" t="s">
        <v>146</v>
      </c>
      <c r="K178" s="3" t="s">
        <v>66</v>
      </c>
      <c r="L178" s="3" t="s">
        <v>376</v>
      </c>
      <c r="M178" s="3" t="s">
        <v>802</v>
      </c>
      <c r="O178" s="3" t="s">
        <v>405</v>
      </c>
      <c r="P178" s="3">
        <v>30</v>
      </c>
      <c r="Q178" s="3">
        <v>24</v>
      </c>
      <c r="T178" s="3">
        <v>8</v>
      </c>
      <c r="U178" s="3">
        <v>8</v>
      </c>
      <c r="Y178" s="3">
        <v>39</v>
      </c>
      <c r="Z178" s="3">
        <v>24</v>
      </c>
      <c r="AA178" s="3">
        <v>40</v>
      </c>
      <c r="AB178" s="3">
        <v>4</v>
      </c>
      <c r="AD178" s="3">
        <v>8</v>
      </c>
      <c r="AG178" s="3">
        <v>8</v>
      </c>
      <c r="AM178" s="3">
        <v>30</v>
      </c>
      <c r="AO178" s="3">
        <v>4</v>
      </c>
      <c r="AP178" s="3">
        <v>1</v>
      </c>
    </row>
    <row r="179" spans="1:43" ht="14.25" customHeight="1" x14ac:dyDescent="0.2">
      <c r="A179" s="3">
        <v>156</v>
      </c>
      <c r="B179" s="3">
        <v>156</v>
      </c>
      <c r="C179" s="3" t="s">
        <v>772</v>
      </c>
      <c r="D179" s="3" t="s">
        <v>44</v>
      </c>
      <c r="E179" s="3">
        <v>156</v>
      </c>
      <c r="F179" s="3" t="s">
        <v>803</v>
      </c>
      <c r="G179" s="3" t="s">
        <v>804</v>
      </c>
      <c r="I179" s="3" t="s">
        <v>803</v>
      </c>
      <c r="J179" s="3" t="s">
        <v>49</v>
      </c>
      <c r="K179" s="3" t="s">
        <v>138</v>
      </c>
      <c r="L179" s="3" t="s">
        <v>805</v>
      </c>
      <c r="M179" s="3" t="s">
        <v>806</v>
      </c>
      <c r="O179" s="3" t="s">
        <v>405</v>
      </c>
      <c r="Q179" s="3">
        <v>8</v>
      </c>
      <c r="Y179" s="3">
        <v>8</v>
      </c>
      <c r="Z179" s="3">
        <v>40</v>
      </c>
      <c r="AB179" s="3">
        <v>4</v>
      </c>
      <c r="AG179" s="3">
        <v>4</v>
      </c>
      <c r="AM179" s="3" t="s">
        <v>807</v>
      </c>
      <c r="AO179" s="3">
        <v>4</v>
      </c>
      <c r="AP179" s="3">
        <v>1</v>
      </c>
    </row>
    <row r="180" spans="1:43" ht="14.25" customHeight="1" x14ac:dyDescent="0.2">
      <c r="A180" s="3">
        <v>173</v>
      </c>
      <c r="B180" s="3">
        <v>173</v>
      </c>
      <c r="C180" s="3" t="s">
        <v>772</v>
      </c>
      <c r="D180" s="3" t="s">
        <v>44</v>
      </c>
      <c r="E180" s="3">
        <v>173</v>
      </c>
      <c r="F180" s="3" t="s">
        <v>808</v>
      </c>
      <c r="G180" s="3" t="s">
        <v>809</v>
      </c>
      <c r="H180" s="3" t="s">
        <v>810</v>
      </c>
      <c r="I180" s="3" t="s">
        <v>808</v>
      </c>
      <c r="J180" s="3" t="s">
        <v>49</v>
      </c>
      <c r="K180" s="3" t="s">
        <v>285</v>
      </c>
      <c r="L180" s="3" t="s">
        <v>438</v>
      </c>
      <c r="M180" s="3" t="s">
        <v>811</v>
      </c>
      <c r="O180" s="3" t="s">
        <v>405</v>
      </c>
      <c r="P180" s="3">
        <v>48</v>
      </c>
      <c r="T180" s="3">
        <v>8</v>
      </c>
      <c r="Y180" s="3">
        <v>24</v>
      </c>
      <c r="Z180" s="3">
        <v>40</v>
      </c>
      <c r="AA180" s="3">
        <v>30</v>
      </c>
      <c r="AB180" s="3">
        <v>4</v>
      </c>
      <c r="AC180" s="3">
        <v>4</v>
      </c>
      <c r="AD180" s="3">
        <v>4</v>
      </c>
      <c r="AG180" s="3">
        <v>5</v>
      </c>
      <c r="AL180" s="3">
        <v>20</v>
      </c>
      <c r="AM180" s="3">
        <v>20</v>
      </c>
      <c r="AO180" s="3">
        <v>4</v>
      </c>
      <c r="AP180" s="3">
        <v>1</v>
      </c>
    </row>
    <row r="181" spans="1:43" ht="14.25" customHeight="1" x14ac:dyDescent="0.2">
      <c r="A181" s="3">
        <v>554</v>
      </c>
      <c r="B181" s="3">
        <v>554</v>
      </c>
      <c r="C181" s="3" t="s">
        <v>772</v>
      </c>
      <c r="D181" s="3" t="s">
        <v>812</v>
      </c>
      <c r="E181" s="3">
        <v>554</v>
      </c>
      <c r="F181" s="3" t="s">
        <v>813</v>
      </c>
      <c r="G181" s="3" t="s">
        <v>814</v>
      </c>
      <c r="I181" s="3" t="s">
        <v>167</v>
      </c>
      <c r="J181" s="3" t="s">
        <v>49</v>
      </c>
      <c r="K181" s="3" t="s">
        <v>138</v>
      </c>
      <c r="L181" s="3" t="s">
        <v>51</v>
      </c>
      <c r="O181" s="3" t="s">
        <v>815</v>
      </c>
      <c r="Q181" s="3">
        <v>30</v>
      </c>
      <c r="S181" s="3">
        <v>12</v>
      </c>
      <c r="Z181" s="3">
        <v>40</v>
      </c>
      <c r="AA181" s="3">
        <v>40</v>
      </c>
      <c r="AB181" s="3">
        <v>4</v>
      </c>
      <c r="AD181" s="3">
        <v>8</v>
      </c>
      <c r="AM181" s="3">
        <v>40</v>
      </c>
      <c r="AO181" s="3">
        <v>4</v>
      </c>
      <c r="AP181" s="3">
        <v>1</v>
      </c>
    </row>
    <row r="182" spans="1:43" ht="14.25" customHeight="1" x14ac:dyDescent="0.2">
      <c r="A182" s="3">
        <v>315</v>
      </c>
      <c r="B182" s="3">
        <v>315</v>
      </c>
      <c r="C182" s="3" t="s">
        <v>772</v>
      </c>
      <c r="D182" s="3" t="s">
        <v>44</v>
      </c>
      <c r="E182" s="3">
        <v>315</v>
      </c>
      <c r="F182" s="3" t="s">
        <v>816</v>
      </c>
      <c r="G182" s="3" t="s">
        <v>817</v>
      </c>
      <c r="H182" s="3" t="s">
        <v>774</v>
      </c>
      <c r="I182" s="3" t="s">
        <v>816</v>
      </c>
      <c r="J182" s="3" t="s">
        <v>159</v>
      </c>
      <c r="K182" s="3" t="s">
        <v>285</v>
      </c>
      <c r="L182" s="3" t="s">
        <v>565</v>
      </c>
      <c r="M182" s="3" t="s">
        <v>818</v>
      </c>
      <c r="O182" s="3" t="s">
        <v>819</v>
      </c>
      <c r="Q182" s="3">
        <v>34</v>
      </c>
      <c r="S182" s="3">
        <v>12</v>
      </c>
      <c r="Z182" s="3">
        <v>70</v>
      </c>
      <c r="AB182" s="3">
        <v>4</v>
      </c>
      <c r="AD182" s="3">
        <v>4</v>
      </c>
      <c r="AM182" s="3">
        <v>20</v>
      </c>
      <c r="AO182" s="3">
        <v>4</v>
      </c>
      <c r="AQ182" s="3">
        <v>1</v>
      </c>
    </row>
    <row r="183" spans="1:43" ht="14.25" customHeight="1" x14ac:dyDescent="0.2">
      <c r="A183" s="3">
        <v>316</v>
      </c>
      <c r="B183" s="3">
        <v>316</v>
      </c>
      <c r="C183" s="3" t="s">
        <v>772</v>
      </c>
      <c r="D183" s="3" t="s">
        <v>44</v>
      </c>
      <c r="E183" s="3">
        <v>316</v>
      </c>
      <c r="F183" s="3" t="s">
        <v>820</v>
      </c>
      <c r="G183" s="3" t="s">
        <v>821</v>
      </c>
      <c r="H183" s="3" t="s">
        <v>774</v>
      </c>
      <c r="I183" s="3" t="s">
        <v>820</v>
      </c>
      <c r="J183" s="3" t="s">
        <v>159</v>
      </c>
      <c r="K183" s="3" t="s">
        <v>285</v>
      </c>
      <c r="L183" s="3" t="s">
        <v>376</v>
      </c>
      <c r="M183" s="3" t="s">
        <v>822</v>
      </c>
      <c r="O183" s="3" t="s">
        <v>815</v>
      </c>
      <c r="Q183" s="3">
        <v>24</v>
      </c>
      <c r="Z183" s="3">
        <v>40</v>
      </c>
      <c r="AM183" s="3">
        <v>20</v>
      </c>
      <c r="AO183" s="3">
        <v>4</v>
      </c>
      <c r="AQ183" s="3">
        <v>1</v>
      </c>
    </row>
    <row r="184" spans="1:43" ht="14.25" customHeight="1" x14ac:dyDescent="0.2">
      <c r="A184" s="3">
        <v>317</v>
      </c>
      <c r="B184" s="3">
        <v>317</v>
      </c>
      <c r="C184" s="3" t="s">
        <v>772</v>
      </c>
      <c r="D184" s="3" t="s">
        <v>44</v>
      </c>
      <c r="E184" s="3">
        <v>317</v>
      </c>
      <c r="F184" s="3" t="s">
        <v>823</v>
      </c>
      <c r="G184" s="3" t="s">
        <v>824</v>
      </c>
      <c r="H184" s="3" t="s">
        <v>774</v>
      </c>
      <c r="I184" s="3" t="s">
        <v>796</v>
      </c>
      <c r="J184" s="3" t="s">
        <v>159</v>
      </c>
      <c r="K184" s="3" t="s">
        <v>285</v>
      </c>
      <c r="L184" s="3" t="s">
        <v>825</v>
      </c>
      <c r="M184" s="3" t="s">
        <v>826</v>
      </c>
      <c r="O184" s="3" t="s">
        <v>815</v>
      </c>
      <c r="Q184" s="3">
        <v>30</v>
      </c>
      <c r="Y184" s="3">
        <v>12</v>
      </c>
      <c r="Z184" s="3">
        <v>40</v>
      </c>
      <c r="AC184" s="3">
        <v>4</v>
      </c>
      <c r="AM184" s="3">
        <v>20</v>
      </c>
      <c r="AO184" s="3">
        <v>4</v>
      </c>
      <c r="AQ184" s="3">
        <v>1</v>
      </c>
    </row>
    <row r="185" spans="1:43" ht="14.25" customHeight="1" x14ac:dyDescent="0.2">
      <c r="A185" s="3">
        <v>318</v>
      </c>
      <c r="B185" s="3">
        <v>318</v>
      </c>
      <c r="C185" s="3" t="s">
        <v>772</v>
      </c>
      <c r="D185" s="3" t="s">
        <v>44</v>
      </c>
      <c r="E185" s="3">
        <v>318</v>
      </c>
      <c r="F185" s="3" t="s">
        <v>827</v>
      </c>
      <c r="G185" s="3" t="s">
        <v>827</v>
      </c>
      <c r="I185" s="3" t="s">
        <v>796</v>
      </c>
      <c r="J185" s="3" t="s">
        <v>159</v>
      </c>
      <c r="K185" s="3" t="s">
        <v>285</v>
      </c>
      <c r="L185" s="3" t="s">
        <v>51</v>
      </c>
      <c r="M185" s="3" t="s">
        <v>828</v>
      </c>
      <c r="O185" s="3" t="s">
        <v>815</v>
      </c>
      <c r="Q185" s="3">
        <v>24</v>
      </c>
      <c r="Y185" s="3">
        <v>24</v>
      </c>
      <c r="Z185" s="3">
        <v>20</v>
      </c>
      <c r="AG185" s="3">
        <v>4</v>
      </c>
      <c r="AM185" s="3">
        <v>20</v>
      </c>
      <c r="AO185" s="3">
        <v>4</v>
      </c>
      <c r="AQ185" s="3">
        <v>1</v>
      </c>
    </row>
    <row r="186" spans="1:43" ht="14.25" customHeight="1" x14ac:dyDescent="0.2">
      <c r="A186" s="3">
        <v>328</v>
      </c>
      <c r="B186" s="3">
        <v>328</v>
      </c>
      <c r="C186" s="3" t="s">
        <v>772</v>
      </c>
      <c r="D186" s="3" t="s">
        <v>44</v>
      </c>
      <c r="E186" s="3">
        <v>328</v>
      </c>
      <c r="F186" s="3" t="s">
        <v>829</v>
      </c>
      <c r="G186" s="3" t="s">
        <v>830</v>
      </c>
      <c r="H186" s="3" t="s">
        <v>774</v>
      </c>
      <c r="I186" s="3" t="s">
        <v>773</v>
      </c>
      <c r="J186" s="3" t="s">
        <v>159</v>
      </c>
      <c r="K186" s="3" t="s">
        <v>285</v>
      </c>
      <c r="L186" s="3" t="s">
        <v>576</v>
      </c>
      <c r="M186" s="3" t="s">
        <v>831</v>
      </c>
      <c r="O186" s="3" t="s">
        <v>405</v>
      </c>
      <c r="P186" s="3">
        <v>24</v>
      </c>
      <c r="Q186" s="3">
        <v>30</v>
      </c>
      <c r="Y186" s="3">
        <v>20</v>
      </c>
      <c r="Z186" s="3">
        <v>40</v>
      </c>
      <c r="AM186" s="3">
        <v>15</v>
      </c>
      <c r="AO186" s="3">
        <v>4</v>
      </c>
      <c r="AQ186" s="3">
        <v>1</v>
      </c>
    </row>
    <row r="187" spans="1:43" ht="14.25" customHeight="1" x14ac:dyDescent="0.2">
      <c r="A187" s="3">
        <v>336</v>
      </c>
      <c r="B187" s="3">
        <v>336</v>
      </c>
      <c r="C187" s="3" t="s">
        <v>772</v>
      </c>
      <c r="D187" s="3" t="s">
        <v>44</v>
      </c>
      <c r="E187" s="3">
        <v>336</v>
      </c>
      <c r="F187" s="3" t="s">
        <v>832</v>
      </c>
      <c r="G187" s="3" t="s">
        <v>824</v>
      </c>
      <c r="I187" s="3" t="s">
        <v>808</v>
      </c>
      <c r="J187" s="3" t="s">
        <v>159</v>
      </c>
      <c r="K187" s="3" t="s">
        <v>138</v>
      </c>
      <c r="L187" s="3" t="s">
        <v>565</v>
      </c>
      <c r="M187" s="3" t="s">
        <v>833</v>
      </c>
      <c r="O187" s="3" t="s">
        <v>834</v>
      </c>
      <c r="P187" s="3">
        <v>12</v>
      </c>
      <c r="Z187" s="3">
        <v>30</v>
      </c>
      <c r="AQ187" s="3">
        <v>1</v>
      </c>
    </row>
    <row r="188" spans="1:43" ht="14.25" customHeight="1" x14ac:dyDescent="0.2">
      <c r="A188" s="3">
        <v>337</v>
      </c>
      <c r="B188" s="3">
        <v>337</v>
      </c>
      <c r="C188" s="3" t="s">
        <v>772</v>
      </c>
      <c r="D188" s="3" t="s">
        <v>44</v>
      </c>
      <c r="E188" s="3">
        <v>337</v>
      </c>
      <c r="F188" s="3" t="s">
        <v>835</v>
      </c>
      <c r="G188" s="3" t="s">
        <v>836</v>
      </c>
      <c r="H188" s="3" t="s">
        <v>774</v>
      </c>
      <c r="I188" s="3" t="s">
        <v>796</v>
      </c>
      <c r="J188" s="3" t="s">
        <v>159</v>
      </c>
      <c r="K188" s="3" t="s">
        <v>285</v>
      </c>
      <c r="L188" s="3" t="s">
        <v>565</v>
      </c>
      <c r="M188" s="3" t="s">
        <v>837</v>
      </c>
      <c r="O188" s="3" t="s">
        <v>405</v>
      </c>
      <c r="Q188" s="3">
        <v>42</v>
      </c>
      <c r="Z188" s="3">
        <v>40</v>
      </c>
      <c r="AB188" s="3">
        <v>4</v>
      </c>
      <c r="AC188" s="3">
        <v>4</v>
      </c>
      <c r="AD188" s="3">
        <v>4</v>
      </c>
      <c r="AM188" s="3">
        <v>20</v>
      </c>
      <c r="AO188" s="3">
        <v>4</v>
      </c>
      <c r="AQ188" s="3">
        <v>1</v>
      </c>
    </row>
    <row r="189" spans="1:43" ht="14.25" customHeight="1" x14ac:dyDescent="0.2">
      <c r="A189" s="3">
        <v>912</v>
      </c>
      <c r="B189" s="3">
        <v>912</v>
      </c>
      <c r="C189" s="3" t="s">
        <v>772</v>
      </c>
      <c r="D189" s="3" t="s">
        <v>44</v>
      </c>
      <c r="E189" s="3">
        <v>912</v>
      </c>
      <c r="F189" s="3" t="s">
        <v>838</v>
      </c>
      <c r="G189" s="3" t="s">
        <v>839</v>
      </c>
      <c r="H189" s="3" t="s">
        <v>774</v>
      </c>
      <c r="I189" s="3" t="s">
        <v>792</v>
      </c>
      <c r="J189" s="3" t="s">
        <v>159</v>
      </c>
      <c r="K189" s="3" t="s">
        <v>285</v>
      </c>
      <c r="L189" s="3" t="s">
        <v>825</v>
      </c>
      <c r="M189" s="3" t="s">
        <v>840</v>
      </c>
      <c r="O189" s="3" t="s">
        <v>841</v>
      </c>
      <c r="Q189" s="3">
        <v>24</v>
      </c>
      <c r="Y189" s="3">
        <v>15</v>
      </c>
      <c r="Z189" s="3">
        <v>40</v>
      </c>
      <c r="AA189" s="3">
        <v>30</v>
      </c>
      <c r="AB189" s="3">
        <v>4</v>
      </c>
      <c r="AC189" s="3">
        <v>4</v>
      </c>
      <c r="AD189" s="3">
        <v>4</v>
      </c>
      <c r="AM189" s="3">
        <v>15</v>
      </c>
      <c r="AO189" s="3">
        <v>4</v>
      </c>
      <c r="AQ189" s="3">
        <v>1</v>
      </c>
    </row>
    <row r="190" spans="1:43" ht="14.25" customHeight="1" x14ac:dyDescent="0.2">
      <c r="A190" s="3">
        <v>50</v>
      </c>
      <c r="B190" s="3">
        <v>50</v>
      </c>
      <c r="C190" s="3" t="s">
        <v>842</v>
      </c>
      <c r="D190" s="3" t="s">
        <v>843</v>
      </c>
      <c r="E190" s="3">
        <v>50</v>
      </c>
      <c r="F190" s="3" t="s">
        <v>844</v>
      </c>
      <c r="G190" s="3" t="s">
        <v>845</v>
      </c>
      <c r="H190" s="3" t="s">
        <v>846</v>
      </c>
      <c r="I190" s="3" t="s">
        <v>847</v>
      </c>
      <c r="J190" s="3" t="s">
        <v>49</v>
      </c>
      <c r="K190" s="3" t="s">
        <v>50</v>
      </c>
      <c r="L190" s="3" t="s">
        <v>848</v>
      </c>
      <c r="M190" s="3" t="s">
        <v>849</v>
      </c>
      <c r="O190" s="3" t="s">
        <v>509</v>
      </c>
      <c r="P190" s="3">
        <v>36</v>
      </c>
      <c r="Q190" s="3">
        <v>10</v>
      </c>
      <c r="R190" s="3">
        <v>12</v>
      </c>
      <c r="S190" s="3">
        <v>37</v>
      </c>
      <c r="Y190" s="3">
        <v>8</v>
      </c>
      <c r="Z190" s="3">
        <v>136</v>
      </c>
      <c r="AA190" s="3">
        <v>40</v>
      </c>
      <c r="AB190" s="3">
        <v>4</v>
      </c>
      <c r="AC190" s="3">
        <v>10</v>
      </c>
      <c r="AD190" s="3">
        <v>4</v>
      </c>
      <c r="AG190" s="3">
        <v>4</v>
      </c>
      <c r="AL190" s="3">
        <v>40</v>
      </c>
      <c r="AM190" s="3">
        <v>40</v>
      </c>
      <c r="AP190" s="3">
        <v>1</v>
      </c>
    </row>
    <row r="191" spans="1:43" ht="14.25" customHeight="1" x14ac:dyDescent="0.2">
      <c r="A191" s="3">
        <v>76</v>
      </c>
      <c r="B191" s="3">
        <v>76</v>
      </c>
      <c r="C191" s="3" t="s">
        <v>842</v>
      </c>
      <c r="D191" s="3" t="s">
        <v>843</v>
      </c>
      <c r="E191" s="3">
        <v>76</v>
      </c>
      <c r="F191" s="3" t="s">
        <v>850</v>
      </c>
      <c r="G191" s="3" t="s">
        <v>851</v>
      </c>
      <c r="H191" s="3" t="s">
        <v>852</v>
      </c>
      <c r="I191" s="3" t="s">
        <v>853</v>
      </c>
      <c r="J191" s="3" t="s">
        <v>49</v>
      </c>
      <c r="K191" s="3" t="s">
        <v>58</v>
      </c>
      <c r="L191" s="3" t="s">
        <v>59</v>
      </c>
      <c r="M191" s="3" t="s">
        <v>854</v>
      </c>
      <c r="N191" s="3" t="s">
        <v>855</v>
      </c>
      <c r="O191" s="3" t="s">
        <v>509</v>
      </c>
      <c r="P191" s="3">
        <v>72</v>
      </c>
      <c r="Q191" s="3">
        <v>132</v>
      </c>
      <c r="R191" s="3">
        <v>20</v>
      </c>
      <c r="S191" s="3">
        <v>28</v>
      </c>
      <c r="T191" s="3">
        <v>12</v>
      </c>
      <c r="U191" s="3">
        <v>12</v>
      </c>
      <c r="X191" s="3">
        <v>24</v>
      </c>
      <c r="Y191" s="3">
        <v>36</v>
      </c>
      <c r="Z191" s="3">
        <v>206</v>
      </c>
      <c r="AA191" s="3">
        <v>160</v>
      </c>
      <c r="AB191" s="3">
        <v>4</v>
      </c>
      <c r="AC191" s="3">
        <v>10</v>
      </c>
      <c r="AD191" s="3">
        <v>4</v>
      </c>
      <c r="AI191" s="3">
        <v>160</v>
      </c>
      <c r="AJ191" s="3">
        <v>24</v>
      </c>
      <c r="AK191" s="3">
        <v>24</v>
      </c>
      <c r="AM191" s="3">
        <v>20</v>
      </c>
      <c r="AP191" s="3">
        <v>1</v>
      </c>
    </row>
    <row r="192" spans="1:43" ht="14.25" customHeight="1" x14ac:dyDescent="0.2">
      <c r="A192" s="3">
        <v>77</v>
      </c>
      <c r="B192" s="3">
        <v>77</v>
      </c>
      <c r="C192" s="3" t="s">
        <v>842</v>
      </c>
      <c r="D192" s="3" t="s">
        <v>843</v>
      </c>
      <c r="E192" s="3">
        <v>77</v>
      </c>
      <c r="F192" s="3" t="s">
        <v>856</v>
      </c>
      <c r="G192" s="3" t="s">
        <v>857</v>
      </c>
      <c r="H192" s="3" t="s">
        <v>558</v>
      </c>
      <c r="I192" s="3" t="s">
        <v>858</v>
      </c>
      <c r="J192" s="3" t="s">
        <v>49</v>
      </c>
      <c r="K192" s="3" t="s">
        <v>138</v>
      </c>
      <c r="L192" s="3" t="s">
        <v>859</v>
      </c>
      <c r="M192" s="3" t="s">
        <v>860</v>
      </c>
      <c r="O192" s="3" t="s">
        <v>490</v>
      </c>
      <c r="Q192" s="3">
        <v>24</v>
      </c>
      <c r="R192" s="3">
        <v>8</v>
      </c>
      <c r="Z192" s="3">
        <v>40</v>
      </c>
      <c r="AP192" s="3">
        <v>1</v>
      </c>
    </row>
    <row r="193" spans="1:42" ht="14.25" customHeight="1" x14ac:dyDescent="0.2">
      <c r="A193" s="3">
        <v>79</v>
      </c>
      <c r="B193" s="3">
        <v>79</v>
      </c>
      <c r="C193" s="3" t="s">
        <v>842</v>
      </c>
      <c r="D193" s="3" t="s">
        <v>843</v>
      </c>
      <c r="E193" s="3">
        <v>79</v>
      </c>
      <c r="F193" s="3" t="s">
        <v>740</v>
      </c>
      <c r="G193" s="3" t="s">
        <v>861</v>
      </c>
      <c r="H193" s="3" t="s">
        <v>558</v>
      </c>
      <c r="I193" s="3" t="s">
        <v>862</v>
      </c>
      <c r="J193" s="3" t="s">
        <v>49</v>
      </c>
      <c r="K193" s="3" t="s">
        <v>285</v>
      </c>
      <c r="L193" s="3" t="s">
        <v>863</v>
      </c>
      <c r="M193" s="3" t="s">
        <v>864</v>
      </c>
      <c r="O193" s="3" t="s">
        <v>490</v>
      </c>
      <c r="Q193" s="3">
        <v>24</v>
      </c>
      <c r="R193" s="3">
        <v>4</v>
      </c>
      <c r="Y193" s="3">
        <v>8</v>
      </c>
      <c r="Z193" s="3">
        <v>35</v>
      </c>
      <c r="AB193" s="3">
        <v>4</v>
      </c>
      <c r="AM193" s="3">
        <v>20</v>
      </c>
      <c r="AP193" s="3">
        <v>1</v>
      </c>
    </row>
    <row r="194" spans="1:42" ht="14.25" customHeight="1" x14ac:dyDescent="0.2">
      <c r="A194" s="3">
        <v>80</v>
      </c>
      <c r="B194" s="3">
        <v>80</v>
      </c>
      <c r="C194" s="3" t="s">
        <v>842</v>
      </c>
      <c r="D194" s="3" t="s">
        <v>843</v>
      </c>
      <c r="E194" s="3">
        <v>80</v>
      </c>
      <c r="F194" s="3" t="s">
        <v>865</v>
      </c>
      <c r="G194" s="3" t="s">
        <v>866</v>
      </c>
      <c r="H194" s="3" t="s">
        <v>558</v>
      </c>
      <c r="I194" s="3" t="s">
        <v>867</v>
      </c>
      <c r="J194" s="3" t="s">
        <v>49</v>
      </c>
      <c r="K194" s="3" t="s">
        <v>138</v>
      </c>
      <c r="L194" s="3" t="s">
        <v>868</v>
      </c>
      <c r="M194" s="3" t="s">
        <v>869</v>
      </c>
      <c r="O194" s="3" t="s">
        <v>490</v>
      </c>
      <c r="Q194" s="3">
        <v>24</v>
      </c>
      <c r="R194" s="3">
        <v>8</v>
      </c>
      <c r="Z194" s="3">
        <v>36</v>
      </c>
      <c r="AM194" s="3">
        <v>35</v>
      </c>
      <c r="AP194" s="3">
        <v>1</v>
      </c>
    </row>
    <row r="195" spans="1:42" ht="14.25" customHeight="1" x14ac:dyDescent="0.2">
      <c r="A195" s="3">
        <v>81</v>
      </c>
      <c r="B195" s="3">
        <v>81</v>
      </c>
      <c r="C195" s="3" t="s">
        <v>842</v>
      </c>
      <c r="D195" s="3" t="s">
        <v>843</v>
      </c>
      <c r="E195" s="3">
        <v>81</v>
      </c>
      <c r="F195" s="3" t="s">
        <v>870</v>
      </c>
      <c r="G195" s="3" t="s">
        <v>871</v>
      </c>
      <c r="H195" s="3" t="s">
        <v>558</v>
      </c>
      <c r="I195" s="3" t="s">
        <v>870</v>
      </c>
      <c r="J195" s="3" t="s">
        <v>49</v>
      </c>
      <c r="K195" s="3" t="s">
        <v>138</v>
      </c>
      <c r="L195" s="3" t="s">
        <v>872</v>
      </c>
      <c r="M195" s="3" t="s">
        <v>873</v>
      </c>
      <c r="O195" s="3" t="s">
        <v>490</v>
      </c>
      <c r="Q195" s="3">
        <v>24</v>
      </c>
      <c r="R195" s="3">
        <v>4</v>
      </c>
      <c r="Z195" s="3">
        <v>40</v>
      </c>
      <c r="AM195" s="3">
        <v>40</v>
      </c>
      <c r="AP195" s="3">
        <v>1</v>
      </c>
    </row>
    <row r="196" spans="1:42" ht="14.25" customHeight="1" x14ac:dyDescent="0.2">
      <c r="A196" s="3">
        <v>82</v>
      </c>
      <c r="B196" s="3">
        <v>82</v>
      </c>
      <c r="C196" s="3" t="s">
        <v>842</v>
      </c>
      <c r="D196" s="3" t="s">
        <v>843</v>
      </c>
      <c r="E196" s="3">
        <v>82</v>
      </c>
      <c r="F196" s="3" t="s">
        <v>874</v>
      </c>
      <c r="G196" s="3" t="s">
        <v>875</v>
      </c>
      <c r="H196" s="3" t="s">
        <v>558</v>
      </c>
      <c r="I196" s="3" t="s">
        <v>874</v>
      </c>
      <c r="J196" s="3" t="s">
        <v>49</v>
      </c>
      <c r="K196" s="3" t="s">
        <v>285</v>
      </c>
      <c r="L196" s="3" t="s">
        <v>876</v>
      </c>
      <c r="M196" s="3" t="s">
        <v>877</v>
      </c>
      <c r="O196" s="3" t="s">
        <v>490</v>
      </c>
      <c r="P196" s="3">
        <v>24</v>
      </c>
      <c r="R196" s="3">
        <v>8</v>
      </c>
      <c r="Z196" s="3">
        <v>35</v>
      </c>
      <c r="AA196" s="3">
        <v>40</v>
      </c>
      <c r="AB196" s="3">
        <v>8</v>
      </c>
      <c r="AD196" s="3">
        <v>4</v>
      </c>
      <c r="AM196" s="3">
        <v>20</v>
      </c>
      <c r="AP196" s="3">
        <v>1</v>
      </c>
    </row>
    <row r="197" spans="1:42" ht="14.25" customHeight="1" x14ac:dyDescent="0.2">
      <c r="A197" s="3">
        <v>83</v>
      </c>
      <c r="B197" s="3">
        <v>83</v>
      </c>
      <c r="C197" s="3" t="s">
        <v>842</v>
      </c>
      <c r="D197" s="3" t="s">
        <v>843</v>
      </c>
      <c r="E197" s="3">
        <v>83</v>
      </c>
      <c r="F197" s="3" t="s">
        <v>878</v>
      </c>
      <c r="G197" s="3" t="s">
        <v>879</v>
      </c>
      <c r="H197" s="3" t="s">
        <v>558</v>
      </c>
      <c r="I197" s="3" t="s">
        <v>878</v>
      </c>
      <c r="J197" s="3" t="s">
        <v>49</v>
      </c>
      <c r="K197" s="3" t="s">
        <v>285</v>
      </c>
      <c r="L197" s="3" t="s">
        <v>880</v>
      </c>
      <c r="M197" s="3" t="s">
        <v>881</v>
      </c>
      <c r="O197" s="3" t="s">
        <v>509</v>
      </c>
      <c r="P197" s="3">
        <v>24</v>
      </c>
      <c r="Q197" s="3">
        <v>40</v>
      </c>
      <c r="R197" s="3">
        <v>8</v>
      </c>
      <c r="Y197" s="3">
        <v>12</v>
      </c>
      <c r="Z197" s="3">
        <v>80</v>
      </c>
      <c r="AA197" s="3">
        <v>40</v>
      </c>
      <c r="AB197" s="3">
        <v>4</v>
      </c>
      <c r="AM197" s="3">
        <v>40</v>
      </c>
      <c r="AP197" s="3">
        <v>1</v>
      </c>
    </row>
    <row r="198" spans="1:42" ht="14.25" customHeight="1" x14ac:dyDescent="0.2">
      <c r="A198" s="3">
        <v>84</v>
      </c>
      <c r="B198" s="3">
        <v>84</v>
      </c>
      <c r="C198" s="3" t="s">
        <v>842</v>
      </c>
      <c r="D198" s="3" t="s">
        <v>843</v>
      </c>
      <c r="E198" s="3">
        <v>84</v>
      </c>
      <c r="F198" s="3" t="s">
        <v>882</v>
      </c>
      <c r="G198" s="3" t="s">
        <v>883</v>
      </c>
      <c r="H198" s="3" t="s">
        <v>558</v>
      </c>
      <c r="I198" s="3" t="s">
        <v>884</v>
      </c>
      <c r="J198" s="3" t="s">
        <v>49</v>
      </c>
      <c r="K198" s="3" t="s">
        <v>285</v>
      </c>
      <c r="L198" s="3" t="s">
        <v>885</v>
      </c>
      <c r="M198" s="3" t="s">
        <v>886</v>
      </c>
      <c r="O198" s="3" t="s">
        <v>490</v>
      </c>
      <c r="Q198" s="3">
        <v>21</v>
      </c>
      <c r="R198" s="3">
        <v>9</v>
      </c>
      <c r="Y198" s="3">
        <v>12</v>
      </c>
      <c r="Z198" s="3">
        <v>36</v>
      </c>
      <c r="AB198" s="3">
        <v>4</v>
      </c>
      <c r="AC198" s="3">
        <v>5</v>
      </c>
      <c r="AG198" s="3">
        <v>4</v>
      </c>
      <c r="AP198" s="3">
        <v>1</v>
      </c>
    </row>
    <row r="199" spans="1:42" ht="14.25" customHeight="1" x14ac:dyDescent="0.2">
      <c r="A199" s="3">
        <v>85</v>
      </c>
      <c r="B199" s="3">
        <v>85</v>
      </c>
      <c r="C199" s="3" t="s">
        <v>842</v>
      </c>
      <c r="D199" s="3" t="s">
        <v>843</v>
      </c>
      <c r="E199" s="3">
        <v>85</v>
      </c>
      <c r="F199" s="3" t="s">
        <v>887</v>
      </c>
      <c r="G199" s="3" t="s">
        <v>888</v>
      </c>
      <c r="H199" s="3" t="s">
        <v>889</v>
      </c>
      <c r="I199" s="3" t="s">
        <v>858</v>
      </c>
      <c r="J199" s="3" t="s">
        <v>49</v>
      </c>
      <c r="K199" s="3" t="s">
        <v>66</v>
      </c>
      <c r="L199" s="3" t="s">
        <v>848</v>
      </c>
      <c r="M199" s="3" t="s">
        <v>890</v>
      </c>
      <c r="N199" s="3" t="s">
        <v>855</v>
      </c>
      <c r="O199" s="3" t="s">
        <v>509</v>
      </c>
      <c r="P199" s="3">
        <v>24</v>
      </c>
      <c r="R199" s="3">
        <v>4</v>
      </c>
      <c r="S199" s="3">
        <v>24</v>
      </c>
      <c r="Y199" s="3">
        <v>8</v>
      </c>
      <c r="Z199" s="3">
        <v>125</v>
      </c>
      <c r="AA199" s="3">
        <v>40</v>
      </c>
      <c r="AB199" s="3">
        <v>4</v>
      </c>
      <c r="AP199" s="3">
        <v>1</v>
      </c>
    </row>
    <row r="200" spans="1:42" ht="14.25" customHeight="1" x14ac:dyDescent="0.2">
      <c r="A200" s="3">
        <v>86</v>
      </c>
      <c r="B200" s="3">
        <v>86</v>
      </c>
      <c r="C200" s="3" t="s">
        <v>842</v>
      </c>
      <c r="D200" s="3" t="s">
        <v>843</v>
      </c>
      <c r="E200" s="3">
        <v>86</v>
      </c>
      <c r="F200" s="3" t="s">
        <v>891</v>
      </c>
      <c r="G200" s="3" t="s">
        <v>892</v>
      </c>
      <c r="H200" s="3" t="s">
        <v>893</v>
      </c>
      <c r="I200" s="3" t="s">
        <v>894</v>
      </c>
      <c r="J200" s="3" t="s">
        <v>49</v>
      </c>
      <c r="K200" s="3" t="s">
        <v>285</v>
      </c>
      <c r="L200" s="3" t="s">
        <v>895</v>
      </c>
      <c r="M200" s="3" t="s">
        <v>896</v>
      </c>
      <c r="N200" s="3" t="s">
        <v>855</v>
      </c>
      <c r="O200" s="3" t="s">
        <v>509</v>
      </c>
      <c r="P200" s="3">
        <v>68</v>
      </c>
      <c r="R200" s="3">
        <v>8</v>
      </c>
      <c r="Y200" s="3">
        <v>16</v>
      </c>
      <c r="Z200" s="3">
        <v>136</v>
      </c>
      <c r="AA200" s="3">
        <v>40</v>
      </c>
      <c r="AB200" s="3">
        <v>4</v>
      </c>
      <c r="AG200" s="3">
        <v>8</v>
      </c>
      <c r="AL200" s="3">
        <v>35</v>
      </c>
      <c r="AP200" s="3">
        <v>1</v>
      </c>
    </row>
    <row r="201" spans="1:42" ht="14.25" customHeight="1" x14ac:dyDescent="0.2">
      <c r="A201" s="3">
        <v>87</v>
      </c>
      <c r="B201" s="3">
        <v>87</v>
      </c>
      <c r="C201" s="3" t="s">
        <v>842</v>
      </c>
      <c r="D201" s="3" t="s">
        <v>843</v>
      </c>
      <c r="E201" s="3">
        <v>87</v>
      </c>
      <c r="F201" s="3" t="s">
        <v>897</v>
      </c>
      <c r="G201" s="3" t="s">
        <v>898</v>
      </c>
      <c r="H201" s="3" t="s">
        <v>558</v>
      </c>
      <c r="I201" s="3" t="s">
        <v>899</v>
      </c>
      <c r="J201" s="3" t="s">
        <v>49</v>
      </c>
      <c r="K201" s="3" t="s">
        <v>285</v>
      </c>
      <c r="L201" s="3" t="s">
        <v>900</v>
      </c>
      <c r="M201" s="3" t="s">
        <v>901</v>
      </c>
      <c r="O201" s="3" t="s">
        <v>509</v>
      </c>
      <c r="P201" s="3">
        <v>12</v>
      </c>
      <c r="Q201" s="3">
        <v>24</v>
      </c>
      <c r="R201" s="3">
        <v>4</v>
      </c>
      <c r="Y201" s="3">
        <v>8</v>
      </c>
      <c r="Z201" s="3">
        <v>70</v>
      </c>
      <c r="AP201" s="3">
        <v>1</v>
      </c>
    </row>
    <row r="202" spans="1:42" ht="14.25" customHeight="1" x14ac:dyDescent="0.2">
      <c r="A202" s="3">
        <v>167</v>
      </c>
      <c r="B202" s="3">
        <v>167</v>
      </c>
      <c r="C202" s="3" t="s">
        <v>842</v>
      </c>
      <c r="D202" s="3" t="s">
        <v>843</v>
      </c>
      <c r="E202" s="3">
        <v>167</v>
      </c>
      <c r="F202" s="3" t="s">
        <v>902</v>
      </c>
      <c r="G202" s="3" t="s">
        <v>903</v>
      </c>
      <c r="H202" s="3" t="s">
        <v>558</v>
      </c>
      <c r="I202" s="3" t="s">
        <v>904</v>
      </c>
      <c r="J202" s="3" t="s">
        <v>49</v>
      </c>
      <c r="K202" s="3" t="s">
        <v>285</v>
      </c>
      <c r="L202" s="3" t="s">
        <v>905</v>
      </c>
      <c r="M202" s="3" t="s">
        <v>906</v>
      </c>
      <c r="O202" s="3" t="s">
        <v>490</v>
      </c>
      <c r="P202" s="3">
        <v>24</v>
      </c>
      <c r="Y202" s="3">
        <v>4</v>
      </c>
      <c r="Z202" s="3">
        <v>35</v>
      </c>
      <c r="AP202" s="3">
        <v>1</v>
      </c>
    </row>
    <row r="203" spans="1:42" ht="14.25" customHeight="1" x14ac:dyDescent="0.2">
      <c r="A203" s="3">
        <v>189</v>
      </c>
      <c r="B203" s="3">
        <v>189</v>
      </c>
      <c r="C203" s="3" t="s">
        <v>842</v>
      </c>
      <c r="D203" s="3" t="s">
        <v>843</v>
      </c>
      <c r="E203" s="3">
        <v>189</v>
      </c>
      <c r="F203" s="3" t="s">
        <v>907</v>
      </c>
      <c r="G203" s="3" t="s">
        <v>908</v>
      </c>
      <c r="H203" s="3" t="s">
        <v>558</v>
      </c>
      <c r="I203" s="3" t="s">
        <v>858</v>
      </c>
      <c r="J203" s="3" t="s">
        <v>49</v>
      </c>
      <c r="K203" s="3" t="s">
        <v>138</v>
      </c>
      <c r="L203" s="3" t="s">
        <v>909</v>
      </c>
      <c r="M203" s="3" t="s">
        <v>910</v>
      </c>
      <c r="O203" s="3" t="s">
        <v>490</v>
      </c>
      <c r="P203" s="3">
        <v>24</v>
      </c>
      <c r="Z203" s="3">
        <v>40</v>
      </c>
      <c r="AP203" s="3">
        <v>1</v>
      </c>
    </row>
    <row r="204" spans="1:42" ht="14.25" customHeight="1" x14ac:dyDescent="0.2">
      <c r="A204" s="3">
        <v>190</v>
      </c>
      <c r="B204" s="3">
        <v>190</v>
      </c>
      <c r="C204" s="3" t="s">
        <v>842</v>
      </c>
      <c r="D204" s="3" t="s">
        <v>843</v>
      </c>
      <c r="E204" s="3">
        <v>190</v>
      </c>
      <c r="F204" s="3" t="s">
        <v>911</v>
      </c>
      <c r="G204" s="3" t="s">
        <v>912</v>
      </c>
      <c r="H204" s="3" t="s">
        <v>913</v>
      </c>
      <c r="I204" s="3" t="s">
        <v>853</v>
      </c>
      <c r="J204" s="3" t="s">
        <v>49</v>
      </c>
      <c r="K204" s="3" t="s">
        <v>66</v>
      </c>
      <c r="L204" s="3" t="s">
        <v>848</v>
      </c>
      <c r="M204" s="3" t="s">
        <v>914</v>
      </c>
      <c r="O204" s="3" t="s">
        <v>509</v>
      </c>
      <c r="Q204" s="3">
        <v>24</v>
      </c>
      <c r="R204" s="3">
        <v>8</v>
      </c>
      <c r="S204" s="3">
        <v>20</v>
      </c>
      <c r="Y204" s="3">
        <v>8</v>
      </c>
      <c r="Z204" s="3">
        <v>40</v>
      </c>
      <c r="AA204" s="3">
        <v>40</v>
      </c>
      <c r="AB204" s="3">
        <v>4</v>
      </c>
      <c r="AD204" s="3">
        <v>4</v>
      </c>
      <c r="AM204" s="3">
        <v>40</v>
      </c>
      <c r="AP204" s="3">
        <v>1</v>
      </c>
    </row>
    <row r="205" spans="1:42" ht="14.25" customHeight="1" x14ac:dyDescent="0.2">
      <c r="A205" s="3">
        <v>194</v>
      </c>
      <c r="B205" s="3">
        <v>194</v>
      </c>
      <c r="C205" s="3" t="s">
        <v>842</v>
      </c>
      <c r="D205" s="3" t="s">
        <v>843</v>
      </c>
      <c r="E205" s="3">
        <v>194</v>
      </c>
      <c r="F205" s="3" t="s">
        <v>915</v>
      </c>
      <c r="G205" s="3" t="s">
        <v>916</v>
      </c>
      <c r="H205" s="3" t="s">
        <v>558</v>
      </c>
      <c r="I205" s="3" t="s">
        <v>870</v>
      </c>
      <c r="J205" s="3" t="s">
        <v>49</v>
      </c>
      <c r="K205" s="3" t="s">
        <v>138</v>
      </c>
      <c r="L205" s="3" t="s">
        <v>917</v>
      </c>
      <c r="M205" s="3" t="s">
        <v>918</v>
      </c>
      <c r="O205" s="3" t="s">
        <v>490</v>
      </c>
      <c r="Q205" s="3">
        <v>24</v>
      </c>
      <c r="Z205" s="3">
        <v>36</v>
      </c>
      <c r="AM205" s="3">
        <v>40</v>
      </c>
      <c r="AP205" s="3">
        <v>1</v>
      </c>
    </row>
    <row r="206" spans="1:42" ht="14.25" customHeight="1" x14ac:dyDescent="0.2">
      <c r="A206" s="3">
        <v>195</v>
      </c>
      <c r="B206" s="3">
        <v>195</v>
      </c>
      <c r="C206" s="3" t="s">
        <v>842</v>
      </c>
      <c r="D206" s="3" t="s">
        <v>843</v>
      </c>
      <c r="E206" s="3">
        <v>195</v>
      </c>
      <c r="F206" s="3" t="s">
        <v>919</v>
      </c>
      <c r="G206" s="3" t="s">
        <v>920</v>
      </c>
      <c r="H206" s="3" t="s">
        <v>921</v>
      </c>
      <c r="I206" s="3" t="s">
        <v>922</v>
      </c>
      <c r="J206" s="3" t="s">
        <v>49</v>
      </c>
      <c r="K206" s="3" t="s">
        <v>285</v>
      </c>
      <c r="L206" s="3" t="s">
        <v>923</v>
      </c>
      <c r="M206" s="3" t="s">
        <v>924</v>
      </c>
      <c r="O206" s="3" t="s">
        <v>490</v>
      </c>
      <c r="R206" s="3">
        <v>12</v>
      </c>
      <c r="S206" s="3">
        <v>24</v>
      </c>
      <c r="Z206" s="3">
        <v>40</v>
      </c>
      <c r="AB206" s="3">
        <v>4</v>
      </c>
      <c r="AM206" s="3">
        <v>20</v>
      </c>
      <c r="AP206" s="3">
        <v>1</v>
      </c>
    </row>
    <row r="207" spans="1:42" ht="14.25" customHeight="1" x14ac:dyDescent="0.2">
      <c r="A207" s="3">
        <v>207</v>
      </c>
      <c r="B207" s="3">
        <v>207</v>
      </c>
      <c r="C207" s="3" t="s">
        <v>842</v>
      </c>
      <c r="D207" s="3" t="s">
        <v>843</v>
      </c>
      <c r="E207" s="3">
        <v>207</v>
      </c>
      <c r="F207" s="3" t="s">
        <v>925</v>
      </c>
      <c r="G207" s="3" t="s">
        <v>926</v>
      </c>
      <c r="H207" s="3" t="s">
        <v>927</v>
      </c>
      <c r="I207" s="3" t="s">
        <v>922</v>
      </c>
      <c r="J207" s="3" t="s">
        <v>49</v>
      </c>
      <c r="K207" s="3" t="s">
        <v>138</v>
      </c>
      <c r="L207" s="3" t="s">
        <v>848</v>
      </c>
      <c r="M207" s="3" t="s">
        <v>928</v>
      </c>
      <c r="O207" s="3" t="s">
        <v>490</v>
      </c>
      <c r="P207" s="3">
        <v>24</v>
      </c>
      <c r="Z207" s="3">
        <v>36</v>
      </c>
      <c r="AP207" s="3">
        <v>1</v>
      </c>
    </row>
    <row r="208" spans="1:42" ht="14.25" customHeight="1" x14ac:dyDescent="0.2">
      <c r="A208" s="3">
        <v>208</v>
      </c>
      <c r="B208" s="3">
        <v>208</v>
      </c>
      <c r="C208" s="3" t="s">
        <v>842</v>
      </c>
      <c r="D208" s="3" t="s">
        <v>843</v>
      </c>
      <c r="E208" s="3">
        <v>208</v>
      </c>
      <c r="F208" s="3" t="s">
        <v>929</v>
      </c>
      <c r="G208" s="3" t="s">
        <v>930</v>
      </c>
      <c r="H208" s="3" t="s">
        <v>558</v>
      </c>
      <c r="I208" s="3" t="s">
        <v>929</v>
      </c>
      <c r="J208" s="3" t="s">
        <v>49</v>
      </c>
      <c r="K208" s="3" t="s">
        <v>138</v>
      </c>
      <c r="L208" s="3" t="s">
        <v>931</v>
      </c>
      <c r="M208" s="3" t="s">
        <v>932</v>
      </c>
      <c r="O208" s="3" t="s">
        <v>490</v>
      </c>
      <c r="Q208" s="3">
        <v>24</v>
      </c>
      <c r="R208" s="3">
        <v>4</v>
      </c>
      <c r="Z208" s="3">
        <v>40</v>
      </c>
      <c r="AM208" s="3">
        <v>35</v>
      </c>
      <c r="AP208" s="3">
        <v>1</v>
      </c>
    </row>
    <row r="209" spans="1:43" ht="14.25" customHeight="1" x14ac:dyDescent="0.2">
      <c r="A209" s="3">
        <v>209</v>
      </c>
      <c r="B209" s="3">
        <v>209</v>
      </c>
      <c r="C209" s="3" t="s">
        <v>842</v>
      </c>
      <c r="D209" s="3" t="s">
        <v>843</v>
      </c>
      <c r="E209" s="3">
        <v>209</v>
      </c>
      <c r="F209" s="3" t="s">
        <v>933</v>
      </c>
      <c r="G209" s="3" t="s">
        <v>934</v>
      </c>
      <c r="I209" s="3" t="s">
        <v>858</v>
      </c>
      <c r="J209" s="3" t="s">
        <v>49</v>
      </c>
      <c r="K209" s="3" t="s">
        <v>138</v>
      </c>
      <c r="L209" s="3" t="s">
        <v>859</v>
      </c>
      <c r="M209" s="3" t="s">
        <v>935</v>
      </c>
      <c r="O209" s="3" t="s">
        <v>509</v>
      </c>
      <c r="P209" s="3">
        <v>12</v>
      </c>
      <c r="Z209" s="3">
        <v>21</v>
      </c>
      <c r="AP209" s="3">
        <v>1</v>
      </c>
    </row>
    <row r="210" spans="1:43" ht="14.25" customHeight="1" x14ac:dyDescent="0.2">
      <c r="A210" s="3">
        <v>242</v>
      </c>
      <c r="B210" s="3">
        <v>242</v>
      </c>
      <c r="C210" s="3" t="s">
        <v>842</v>
      </c>
      <c r="D210" s="3" t="s">
        <v>843</v>
      </c>
      <c r="E210" s="3">
        <v>242</v>
      </c>
      <c r="F210" s="3" t="s">
        <v>936</v>
      </c>
      <c r="G210" s="3" t="s">
        <v>937</v>
      </c>
      <c r="H210" s="3" t="s">
        <v>938</v>
      </c>
      <c r="I210" s="3" t="s">
        <v>167</v>
      </c>
      <c r="J210" s="3" t="s">
        <v>49</v>
      </c>
      <c r="K210" s="3" t="s">
        <v>138</v>
      </c>
      <c r="L210" s="3" t="s">
        <v>917</v>
      </c>
      <c r="M210" s="3" t="s">
        <v>939</v>
      </c>
      <c r="O210" s="3" t="s">
        <v>509</v>
      </c>
      <c r="Q210" s="3">
        <v>11</v>
      </c>
      <c r="R210" s="3">
        <v>4</v>
      </c>
      <c r="S210" s="3">
        <v>12</v>
      </c>
      <c r="Z210" s="3">
        <v>36</v>
      </c>
      <c r="AB210" s="3">
        <v>4</v>
      </c>
      <c r="AG210" s="3">
        <v>4</v>
      </c>
      <c r="AM210" s="3">
        <v>40</v>
      </c>
      <c r="AP210" s="3">
        <v>1</v>
      </c>
    </row>
    <row r="211" spans="1:43" ht="14.25" customHeight="1" x14ac:dyDescent="0.2">
      <c r="A211" s="3">
        <v>910</v>
      </c>
      <c r="B211" s="3">
        <v>910</v>
      </c>
      <c r="C211" s="3" t="s">
        <v>842</v>
      </c>
      <c r="D211" s="3" t="s">
        <v>146</v>
      </c>
      <c r="E211" s="3">
        <v>910</v>
      </c>
      <c r="F211" s="3" t="s">
        <v>922</v>
      </c>
      <c r="G211" s="3" t="s">
        <v>940</v>
      </c>
      <c r="H211" s="3" t="s">
        <v>941</v>
      </c>
      <c r="I211" s="3" t="s">
        <v>146</v>
      </c>
      <c r="J211" s="3" t="s">
        <v>159</v>
      </c>
      <c r="K211" s="3" t="s">
        <v>138</v>
      </c>
      <c r="L211" s="3" t="s">
        <v>863</v>
      </c>
      <c r="M211" s="3" t="s">
        <v>942</v>
      </c>
      <c r="O211" s="3" t="s">
        <v>943</v>
      </c>
      <c r="P211" s="3">
        <v>8</v>
      </c>
      <c r="Q211" s="3">
        <v>20</v>
      </c>
      <c r="R211" s="3">
        <v>40</v>
      </c>
      <c r="S211" s="3">
        <v>12</v>
      </c>
      <c r="Y211" s="3">
        <v>20</v>
      </c>
      <c r="Z211" s="3">
        <v>60</v>
      </c>
      <c r="AM211" s="3">
        <v>40</v>
      </c>
      <c r="AO211" s="3">
        <v>30</v>
      </c>
      <c r="AP211" s="3">
        <v>1</v>
      </c>
    </row>
    <row r="212" spans="1:43" ht="14.25" customHeight="1" x14ac:dyDescent="0.2">
      <c r="A212" s="3">
        <v>552</v>
      </c>
      <c r="B212" s="3">
        <v>552</v>
      </c>
      <c r="C212" s="3" t="s">
        <v>842</v>
      </c>
      <c r="D212" s="3" t="s">
        <v>228</v>
      </c>
      <c r="E212" s="3">
        <v>552</v>
      </c>
      <c r="F212" s="3" t="s">
        <v>944</v>
      </c>
      <c r="G212" s="3" t="s">
        <v>945</v>
      </c>
      <c r="I212" s="3" t="s">
        <v>944</v>
      </c>
      <c r="J212" s="3" t="s">
        <v>49</v>
      </c>
      <c r="K212" s="3" t="s">
        <v>138</v>
      </c>
      <c r="L212" s="3" t="s">
        <v>946</v>
      </c>
      <c r="M212" s="3" t="s">
        <v>947</v>
      </c>
      <c r="O212" s="3" t="s">
        <v>509</v>
      </c>
      <c r="P212" s="3">
        <v>12</v>
      </c>
      <c r="Z212" s="3">
        <v>19</v>
      </c>
      <c r="AP212" s="3">
        <v>1</v>
      </c>
    </row>
    <row r="213" spans="1:43" ht="14.25" customHeight="1" x14ac:dyDescent="0.2">
      <c r="A213" s="3">
        <v>922</v>
      </c>
      <c r="B213" s="3">
        <v>922</v>
      </c>
      <c r="C213" s="3" t="s">
        <v>842</v>
      </c>
      <c r="D213" s="3" t="s">
        <v>146</v>
      </c>
      <c r="E213" s="3">
        <v>922</v>
      </c>
      <c r="F213" s="3" t="s">
        <v>891</v>
      </c>
      <c r="G213" s="3" t="s">
        <v>892</v>
      </c>
      <c r="I213" s="3" t="s">
        <v>146</v>
      </c>
      <c r="J213" s="3" t="s">
        <v>159</v>
      </c>
      <c r="K213" s="3" t="s">
        <v>948</v>
      </c>
      <c r="L213" s="3" t="s">
        <v>949</v>
      </c>
      <c r="M213" s="3" t="s">
        <v>950</v>
      </c>
      <c r="O213" s="3" t="s">
        <v>943</v>
      </c>
      <c r="Q213" s="3">
        <v>20</v>
      </c>
      <c r="R213" s="3">
        <v>40</v>
      </c>
      <c r="Y213" s="3">
        <v>20</v>
      </c>
      <c r="Z213" s="3">
        <v>45</v>
      </c>
      <c r="AE213" s="3">
        <v>20</v>
      </c>
      <c r="AM213" s="3">
        <v>80</v>
      </c>
      <c r="AO213" s="3">
        <v>30</v>
      </c>
      <c r="AP213" s="3">
        <v>1</v>
      </c>
    </row>
    <row r="214" spans="1:43" ht="14.25" customHeight="1" x14ac:dyDescent="0.2">
      <c r="C214" s="3" t="s">
        <v>842</v>
      </c>
      <c r="D214" s="3" t="s">
        <v>951</v>
      </c>
      <c r="F214" s="3" t="s">
        <v>952</v>
      </c>
      <c r="G214" s="3" t="s">
        <v>953</v>
      </c>
      <c r="H214" s="3" t="s">
        <v>954</v>
      </c>
      <c r="I214" s="3" t="s">
        <v>955</v>
      </c>
      <c r="J214" s="3" t="s">
        <v>956</v>
      </c>
      <c r="M214" s="3" t="s">
        <v>957</v>
      </c>
      <c r="N214" s="3" t="s">
        <v>958</v>
      </c>
      <c r="O214" s="3" t="s">
        <v>490</v>
      </c>
      <c r="AB214" s="3">
        <v>1</v>
      </c>
      <c r="AP214" s="3">
        <v>1</v>
      </c>
    </row>
    <row r="215" spans="1:43" ht="14.25" customHeight="1" x14ac:dyDescent="0.2">
      <c r="A215" s="3">
        <v>73</v>
      </c>
      <c r="B215" s="3">
        <v>73</v>
      </c>
      <c r="C215" s="3" t="s">
        <v>959</v>
      </c>
      <c r="D215" s="3" t="s">
        <v>44</v>
      </c>
      <c r="E215" s="3">
        <v>73</v>
      </c>
      <c r="F215" s="3" t="s">
        <v>960</v>
      </c>
      <c r="G215" s="3" t="s">
        <v>961</v>
      </c>
      <c r="H215" s="3" t="s">
        <v>962</v>
      </c>
      <c r="I215" s="3" t="s">
        <v>960</v>
      </c>
      <c r="J215" s="3" t="s">
        <v>49</v>
      </c>
      <c r="K215" s="3" t="s">
        <v>285</v>
      </c>
      <c r="L215" s="3" t="s">
        <v>59</v>
      </c>
      <c r="M215" s="3" t="s">
        <v>963</v>
      </c>
      <c r="N215" s="3" t="s">
        <v>964</v>
      </c>
      <c r="O215" s="3" t="s">
        <v>965</v>
      </c>
      <c r="P215" s="3">
        <v>46</v>
      </c>
      <c r="R215" s="3">
        <v>12</v>
      </c>
      <c r="Y215" s="3">
        <v>34</v>
      </c>
      <c r="Z215" s="3">
        <v>40</v>
      </c>
      <c r="AA215" s="3">
        <v>40</v>
      </c>
      <c r="AD215" s="3">
        <v>15</v>
      </c>
      <c r="AI215" s="3">
        <v>4</v>
      </c>
      <c r="AL215" s="3">
        <v>40</v>
      </c>
      <c r="AM215" s="3" t="s">
        <v>966</v>
      </c>
      <c r="AP215" s="3">
        <v>1</v>
      </c>
    </row>
    <row r="216" spans="1:43" ht="14.25" customHeight="1" x14ac:dyDescent="0.2">
      <c r="A216" s="3">
        <v>74</v>
      </c>
      <c r="B216" s="3">
        <v>74</v>
      </c>
      <c r="C216" s="3" t="s">
        <v>959</v>
      </c>
      <c r="D216" s="3" t="s">
        <v>146</v>
      </c>
      <c r="E216" s="3">
        <v>74</v>
      </c>
      <c r="F216" s="3" t="s">
        <v>967</v>
      </c>
      <c r="G216" s="3" t="s">
        <v>968</v>
      </c>
      <c r="H216" s="3" t="s">
        <v>969</v>
      </c>
      <c r="I216" s="3" t="s">
        <v>967</v>
      </c>
      <c r="J216" s="3" t="s">
        <v>49</v>
      </c>
      <c r="K216" s="3" t="s">
        <v>285</v>
      </c>
      <c r="L216" s="3" t="s">
        <v>711</v>
      </c>
      <c r="M216" s="3" t="s">
        <v>970</v>
      </c>
      <c r="N216" s="3" t="s">
        <v>971</v>
      </c>
      <c r="O216" s="3" t="s">
        <v>972</v>
      </c>
      <c r="P216" s="3">
        <v>48</v>
      </c>
      <c r="R216" s="3">
        <v>12</v>
      </c>
      <c r="Y216" s="3">
        <v>24</v>
      </c>
      <c r="Z216" s="3">
        <v>40</v>
      </c>
      <c r="AA216" s="3">
        <v>40</v>
      </c>
      <c r="AD216" s="3">
        <v>15</v>
      </c>
      <c r="AI216" s="3">
        <v>4</v>
      </c>
      <c r="AL216" s="3">
        <v>40</v>
      </c>
      <c r="AM216" s="3" t="s">
        <v>973</v>
      </c>
      <c r="AO216" s="3">
        <v>30</v>
      </c>
      <c r="AP216" s="3">
        <v>1</v>
      </c>
    </row>
    <row r="217" spans="1:43" ht="14.25" customHeight="1" x14ac:dyDescent="0.2">
      <c r="A217" s="3">
        <v>75</v>
      </c>
      <c r="B217" s="3">
        <v>75</v>
      </c>
      <c r="C217" s="3" t="s">
        <v>959</v>
      </c>
      <c r="D217" s="3" t="s">
        <v>44</v>
      </c>
      <c r="E217" s="3">
        <v>75</v>
      </c>
      <c r="F217" s="3" t="s">
        <v>974</v>
      </c>
      <c r="G217" s="3" t="s">
        <v>975</v>
      </c>
      <c r="H217" s="3" t="s">
        <v>976</v>
      </c>
      <c r="I217" s="3" t="s">
        <v>974</v>
      </c>
      <c r="J217" s="3" t="s">
        <v>49</v>
      </c>
      <c r="K217" s="3" t="s">
        <v>285</v>
      </c>
      <c r="L217" s="3" t="s">
        <v>977</v>
      </c>
      <c r="M217" s="3" t="s">
        <v>978</v>
      </c>
      <c r="N217" s="3" t="s">
        <v>971</v>
      </c>
      <c r="O217" s="3" t="s">
        <v>965</v>
      </c>
      <c r="P217" s="3">
        <v>7</v>
      </c>
      <c r="AM217" s="3" t="s">
        <v>979</v>
      </c>
      <c r="AP217" s="3">
        <v>1</v>
      </c>
    </row>
    <row r="218" spans="1:43" ht="14.25" customHeight="1" x14ac:dyDescent="0.2">
      <c r="A218" s="3">
        <v>162</v>
      </c>
      <c r="B218" s="3">
        <v>162</v>
      </c>
      <c r="C218" s="3" t="s">
        <v>959</v>
      </c>
      <c r="D218" s="3" t="s">
        <v>44</v>
      </c>
      <c r="E218" s="3">
        <v>162</v>
      </c>
      <c r="F218" s="3" t="s">
        <v>980</v>
      </c>
      <c r="G218" s="3" t="s">
        <v>981</v>
      </c>
      <c r="H218" s="3" t="s">
        <v>982</v>
      </c>
      <c r="I218" s="3" t="s">
        <v>980</v>
      </c>
      <c r="J218" s="3" t="s">
        <v>49</v>
      </c>
      <c r="K218" s="3" t="s">
        <v>138</v>
      </c>
      <c r="L218" s="3" t="s">
        <v>983</v>
      </c>
      <c r="M218" s="3" t="s">
        <v>984</v>
      </c>
      <c r="O218" s="3" t="s">
        <v>985</v>
      </c>
      <c r="P218" s="3">
        <v>14</v>
      </c>
      <c r="Z218" s="3">
        <v>40</v>
      </c>
      <c r="AM218" s="3" t="s">
        <v>966</v>
      </c>
      <c r="AP218" s="3">
        <v>1</v>
      </c>
    </row>
    <row r="219" spans="1:43" ht="14.25" customHeight="1" x14ac:dyDescent="0.2">
      <c r="A219" s="3">
        <v>505</v>
      </c>
      <c r="B219" s="3">
        <v>505</v>
      </c>
      <c r="C219" s="3" t="s">
        <v>959</v>
      </c>
      <c r="D219" s="3" t="s">
        <v>228</v>
      </c>
      <c r="E219" s="3">
        <v>505</v>
      </c>
      <c r="F219" s="3" t="s">
        <v>986</v>
      </c>
      <c r="G219" s="3" t="s">
        <v>987</v>
      </c>
      <c r="H219" s="3" t="s">
        <v>988</v>
      </c>
      <c r="I219" s="3" t="s">
        <v>989</v>
      </c>
      <c r="J219" s="3" t="s">
        <v>49</v>
      </c>
      <c r="K219" s="3" t="s">
        <v>138</v>
      </c>
      <c r="L219" s="3" t="s">
        <v>433</v>
      </c>
      <c r="M219" s="3" t="s">
        <v>990</v>
      </c>
      <c r="O219" s="3" t="s">
        <v>991</v>
      </c>
      <c r="P219" s="3">
        <v>24</v>
      </c>
      <c r="R219" s="3">
        <v>5</v>
      </c>
      <c r="Z219" s="3">
        <v>40</v>
      </c>
      <c r="AP219" s="3">
        <v>1</v>
      </c>
    </row>
    <row r="220" spans="1:43" ht="14.25" customHeight="1" x14ac:dyDescent="0.2">
      <c r="A220" s="3">
        <v>330</v>
      </c>
      <c r="B220" s="3">
        <v>330</v>
      </c>
      <c r="C220" s="3" t="s">
        <v>959</v>
      </c>
      <c r="D220" s="3" t="s">
        <v>992</v>
      </c>
      <c r="E220" s="3">
        <v>330</v>
      </c>
      <c r="F220" s="3" t="s">
        <v>993</v>
      </c>
      <c r="G220" s="3" t="s">
        <v>994</v>
      </c>
      <c r="I220" s="3" t="s">
        <v>995</v>
      </c>
      <c r="J220" s="3" t="s">
        <v>159</v>
      </c>
      <c r="O220" s="3" t="s">
        <v>996</v>
      </c>
      <c r="P220" s="3">
        <v>2</v>
      </c>
      <c r="S220" s="3">
        <v>1</v>
      </c>
      <c r="Y220" s="3">
        <v>1</v>
      </c>
      <c r="Z220" s="3">
        <v>1</v>
      </c>
      <c r="AQ220" s="3">
        <v>1</v>
      </c>
    </row>
    <row r="221" spans="1:43" ht="14.25" customHeight="1" x14ac:dyDescent="0.2">
      <c r="A221" s="3">
        <v>331</v>
      </c>
      <c r="B221" s="3">
        <v>331</v>
      </c>
      <c r="C221" s="3" t="s">
        <v>959</v>
      </c>
      <c r="D221" s="3" t="s">
        <v>843</v>
      </c>
      <c r="E221" s="3">
        <v>331</v>
      </c>
      <c r="F221" s="3" t="s">
        <v>997</v>
      </c>
      <c r="G221" s="3" t="s">
        <v>998</v>
      </c>
      <c r="I221" s="3" t="s">
        <v>960</v>
      </c>
      <c r="J221" s="3" t="s">
        <v>159</v>
      </c>
      <c r="O221" s="3" t="s">
        <v>996</v>
      </c>
      <c r="P221" s="3">
        <v>1</v>
      </c>
      <c r="Q221" s="3">
        <v>2</v>
      </c>
      <c r="Y221" s="3">
        <v>1</v>
      </c>
      <c r="Z221" s="3">
        <v>2</v>
      </c>
      <c r="AQ221" s="3">
        <v>1</v>
      </c>
    </row>
    <row r="222" spans="1:43" ht="14.25" customHeight="1" x14ac:dyDescent="0.2">
      <c r="A222" s="3">
        <v>532</v>
      </c>
      <c r="B222" s="3">
        <v>532</v>
      </c>
      <c r="C222" s="3" t="s">
        <v>959</v>
      </c>
      <c r="D222" s="3" t="s">
        <v>228</v>
      </c>
      <c r="E222" s="3">
        <v>532</v>
      </c>
      <c r="F222" s="3" t="s">
        <v>999</v>
      </c>
      <c r="AQ222" s="3">
        <v>1</v>
      </c>
    </row>
    <row r="223" spans="1:43" ht="14.25" customHeight="1" x14ac:dyDescent="0.2">
      <c r="A223" s="3">
        <v>533</v>
      </c>
      <c r="B223" s="3">
        <v>533</v>
      </c>
      <c r="C223" s="3" t="s">
        <v>959</v>
      </c>
      <c r="D223" s="3" t="s">
        <v>228</v>
      </c>
      <c r="E223" s="3">
        <v>533</v>
      </c>
      <c r="F223" s="3" t="s">
        <v>1000</v>
      </c>
      <c r="AQ223" s="3">
        <v>1</v>
      </c>
    </row>
    <row r="224" spans="1:43" ht="14.25" customHeight="1" x14ac:dyDescent="0.2">
      <c r="A224" s="3">
        <v>561</v>
      </c>
      <c r="B224" s="3">
        <v>561</v>
      </c>
      <c r="C224" s="3" t="s">
        <v>959</v>
      </c>
      <c r="D224" s="3" t="s">
        <v>228</v>
      </c>
      <c r="E224" s="3">
        <v>561</v>
      </c>
      <c r="F224" s="3" t="s">
        <v>1001</v>
      </c>
      <c r="AQ224" s="3">
        <v>1</v>
      </c>
    </row>
    <row r="225" spans="1:43" ht="14.25" customHeight="1" x14ac:dyDescent="0.2">
      <c r="A225" s="3">
        <v>562</v>
      </c>
      <c r="B225" s="3">
        <v>562</v>
      </c>
      <c r="C225" s="3" t="s">
        <v>959</v>
      </c>
      <c r="D225" s="3" t="s">
        <v>228</v>
      </c>
      <c r="E225" s="3">
        <v>562</v>
      </c>
      <c r="F225" s="3" t="s">
        <v>1002</v>
      </c>
      <c r="AQ225" s="3">
        <v>1</v>
      </c>
    </row>
    <row r="226" spans="1:43" ht="14.25" customHeight="1" x14ac:dyDescent="0.2">
      <c r="A226" s="3">
        <v>563</v>
      </c>
      <c r="B226" s="3">
        <v>563</v>
      </c>
      <c r="C226" s="3" t="s">
        <v>959</v>
      </c>
      <c r="D226" s="3" t="s">
        <v>228</v>
      </c>
      <c r="E226" s="3">
        <v>563</v>
      </c>
      <c r="F226" s="3" t="s">
        <v>1003</v>
      </c>
      <c r="AQ226" s="3">
        <v>1</v>
      </c>
    </row>
    <row r="227" spans="1:43" ht="14.25" customHeight="1" x14ac:dyDescent="0.2">
      <c r="A227" s="3">
        <v>916</v>
      </c>
      <c r="B227" s="3">
        <v>916</v>
      </c>
      <c r="C227" s="3" t="s">
        <v>959</v>
      </c>
      <c r="D227" s="3" t="s">
        <v>146</v>
      </c>
      <c r="E227" s="3">
        <v>916</v>
      </c>
      <c r="F227" s="3" t="s">
        <v>1004</v>
      </c>
      <c r="G227" s="3" t="s">
        <v>1004</v>
      </c>
      <c r="I227" s="3" t="s">
        <v>960</v>
      </c>
      <c r="J227" s="3" t="s">
        <v>146</v>
      </c>
      <c r="O227" s="3" t="s">
        <v>996</v>
      </c>
      <c r="P227" s="3">
        <v>1</v>
      </c>
      <c r="S227" s="3">
        <v>1</v>
      </c>
      <c r="Y227" s="3">
        <v>30</v>
      </c>
      <c r="Z227" s="3">
        <v>2</v>
      </c>
      <c r="AO227" s="3">
        <v>30</v>
      </c>
      <c r="AQ227" s="3">
        <v>1</v>
      </c>
    </row>
    <row r="228" spans="1:43" ht="14.25" customHeight="1" x14ac:dyDescent="0.2">
      <c r="A228" s="3">
        <v>99</v>
      </c>
      <c r="B228" s="3">
        <v>99</v>
      </c>
      <c r="C228" s="3" t="s">
        <v>1005</v>
      </c>
      <c r="D228" s="3" t="s">
        <v>44</v>
      </c>
      <c r="E228" s="3">
        <v>99</v>
      </c>
      <c r="F228" s="3" t="s">
        <v>1006</v>
      </c>
      <c r="G228" s="3" t="s">
        <v>1007</v>
      </c>
      <c r="H228" s="3" t="s">
        <v>1008</v>
      </c>
      <c r="I228" s="3" t="s">
        <v>1006</v>
      </c>
      <c r="J228" s="3" t="s">
        <v>49</v>
      </c>
      <c r="K228" s="3" t="s">
        <v>66</v>
      </c>
      <c r="L228" s="3" t="s">
        <v>716</v>
      </c>
      <c r="M228" s="3" t="s">
        <v>1009</v>
      </c>
      <c r="O228" s="3" t="s">
        <v>1010</v>
      </c>
      <c r="P228" s="3">
        <v>24</v>
      </c>
      <c r="Q228" s="3">
        <v>20</v>
      </c>
      <c r="T228" s="3">
        <v>4</v>
      </c>
      <c r="Y228" s="3">
        <v>28</v>
      </c>
      <c r="Z228" s="3">
        <v>2</v>
      </c>
      <c r="AA228" s="3">
        <v>1</v>
      </c>
      <c r="AB228" s="3">
        <v>4</v>
      </c>
      <c r="AD228" s="3">
        <v>6</v>
      </c>
      <c r="AG228" s="3">
        <v>4</v>
      </c>
      <c r="AI228" s="3">
        <v>2</v>
      </c>
      <c r="AM228" s="3">
        <v>120</v>
      </c>
      <c r="AP228" s="3">
        <v>1</v>
      </c>
    </row>
    <row r="229" spans="1:43" ht="14.25" customHeight="1" x14ac:dyDescent="0.2">
      <c r="A229" s="3">
        <v>100</v>
      </c>
      <c r="B229" s="3">
        <v>100</v>
      </c>
      <c r="C229" s="3" t="s">
        <v>1005</v>
      </c>
      <c r="D229" s="3" t="s">
        <v>44</v>
      </c>
      <c r="E229" s="3">
        <v>100</v>
      </c>
      <c r="F229" s="3" t="s">
        <v>1011</v>
      </c>
      <c r="G229" s="3" t="s">
        <v>1012</v>
      </c>
      <c r="H229" s="3" t="s">
        <v>1013</v>
      </c>
      <c r="I229" s="3" t="s">
        <v>1006</v>
      </c>
      <c r="J229" s="3" t="s">
        <v>49</v>
      </c>
      <c r="K229" s="3" t="s">
        <v>285</v>
      </c>
      <c r="L229" s="3" t="s">
        <v>1014</v>
      </c>
      <c r="M229" s="3" t="s">
        <v>1015</v>
      </c>
      <c r="O229" s="3" t="s">
        <v>1016</v>
      </c>
      <c r="P229" s="3">
        <v>8</v>
      </c>
      <c r="S229" s="3">
        <v>8</v>
      </c>
      <c r="Y229" s="3">
        <v>4</v>
      </c>
      <c r="Z229" s="3">
        <v>1</v>
      </c>
      <c r="AM229" s="3">
        <v>40</v>
      </c>
      <c r="AP229" s="3">
        <v>1</v>
      </c>
    </row>
    <row r="230" spans="1:43" ht="14.25" customHeight="1" x14ac:dyDescent="0.2">
      <c r="A230" s="3">
        <v>101</v>
      </c>
      <c r="B230" s="3">
        <v>101</v>
      </c>
      <c r="C230" s="3" t="s">
        <v>1005</v>
      </c>
      <c r="D230" s="3" t="s">
        <v>44</v>
      </c>
      <c r="E230" s="3">
        <v>101</v>
      </c>
      <c r="F230" s="3" t="s">
        <v>1017</v>
      </c>
      <c r="G230" s="3" t="s">
        <v>1018</v>
      </c>
      <c r="H230" s="3" t="s">
        <v>1019</v>
      </c>
      <c r="I230" s="3" t="s">
        <v>1017</v>
      </c>
      <c r="J230" s="3" t="s">
        <v>49</v>
      </c>
      <c r="K230" s="3" t="s">
        <v>58</v>
      </c>
      <c r="L230" s="3" t="s">
        <v>110</v>
      </c>
      <c r="M230" s="3" t="s">
        <v>1015</v>
      </c>
      <c r="N230" s="3" t="s">
        <v>766</v>
      </c>
      <c r="O230" s="3" t="s">
        <v>1020</v>
      </c>
      <c r="P230" s="3">
        <v>68</v>
      </c>
      <c r="Q230" s="3">
        <v>48</v>
      </c>
      <c r="R230" s="3">
        <v>38</v>
      </c>
      <c r="S230" s="3">
        <v>16</v>
      </c>
      <c r="T230" s="3">
        <v>4</v>
      </c>
      <c r="X230" s="3">
        <v>10</v>
      </c>
      <c r="Y230" s="3">
        <v>48</v>
      </c>
      <c r="Z230" s="3">
        <v>11</v>
      </c>
      <c r="AA230" s="3">
        <v>4</v>
      </c>
      <c r="AB230" s="3">
        <v>4</v>
      </c>
      <c r="AD230" s="3">
        <v>28</v>
      </c>
      <c r="AG230" s="3">
        <v>8</v>
      </c>
      <c r="AI230" s="3">
        <v>121</v>
      </c>
      <c r="AJ230" s="3">
        <v>24</v>
      </c>
      <c r="AK230" s="3">
        <v>24</v>
      </c>
      <c r="AL230" s="3">
        <v>30</v>
      </c>
      <c r="AM230" s="3">
        <v>160</v>
      </c>
      <c r="AP230" s="3">
        <v>1</v>
      </c>
    </row>
    <row r="231" spans="1:43" ht="14.25" customHeight="1" x14ac:dyDescent="0.2">
      <c r="A231" s="3">
        <v>103</v>
      </c>
      <c r="B231" s="3">
        <v>103</v>
      </c>
      <c r="C231" s="3" t="s">
        <v>1005</v>
      </c>
      <c r="D231" s="3" t="s">
        <v>44</v>
      </c>
      <c r="E231" s="3">
        <v>103</v>
      </c>
      <c r="F231" s="3" t="s">
        <v>1021</v>
      </c>
      <c r="G231" s="3" t="s">
        <v>1022</v>
      </c>
      <c r="H231" s="3" t="s">
        <v>1023</v>
      </c>
      <c r="I231" s="3" t="s">
        <v>1021</v>
      </c>
      <c r="J231" s="3" t="s">
        <v>49</v>
      </c>
      <c r="K231" s="3" t="s">
        <v>66</v>
      </c>
      <c r="L231" s="3" t="s">
        <v>798</v>
      </c>
      <c r="M231" s="3" t="s">
        <v>1024</v>
      </c>
      <c r="O231" s="3" t="s">
        <v>1025</v>
      </c>
      <c r="P231" s="3">
        <v>12</v>
      </c>
      <c r="Q231" s="3">
        <v>24</v>
      </c>
      <c r="Y231" s="3">
        <v>30</v>
      </c>
      <c r="Z231" s="3">
        <v>2</v>
      </c>
      <c r="AD231" s="3">
        <v>30</v>
      </c>
      <c r="AI231" s="3">
        <v>2</v>
      </c>
      <c r="AL231" s="3">
        <v>30</v>
      </c>
      <c r="AM231" s="3">
        <v>40</v>
      </c>
      <c r="AP231" s="3">
        <v>1</v>
      </c>
    </row>
    <row r="232" spans="1:43" ht="14.25" customHeight="1" x14ac:dyDescent="0.2">
      <c r="A232" s="3">
        <v>104</v>
      </c>
      <c r="B232" s="3">
        <v>104</v>
      </c>
      <c r="C232" s="3" t="s">
        <v>1005</v>
      </c>
      <c r="D232" s="3" t="s">
        <v>44</v>
      </c>
      <c r="E232" s="3">
        <v>104</v>
      </c>
      <c r="F232" s="3" t="s">
        <v>1026</v>
      </c>
      <c r="G232" s="3" t="s">
        <v>1027</v>
      </c>
      <c r="H232" s="3" t="s">
        <v>1028</v>
      </c>
      <c r="I232" s="3" t="s">
        <v>1029</v>
      </c>
      <c r="J232" s="3" t="s">
        <v>49</v>
      </c>
      <c r="K232" s="3" t="s">
        <v>66</v>
      </c>
      <c r="L232" s="3" t="s">
        <v>571</v>
      </c>
      <c r="M232" s="3" t="s">
        <v>1030</v>
      </c>
      <c r="N232" s="3" t="s">
        <v>766</v>
      </c>
      <c r="O232" s="3" t="s">
        <v>1025</v>
      </c>
      <c r="P232" s="3">
        <v>24</v>
      </c>
      <c r="Q232" s="3">
        <v>24</v>
      </c>
      <c r="T232" s="3">
        <v>4</v>
      </c>
      <c r="Y232" s="3">
        <v>12</v>
      </c>
      <c r="Z232" s="3">
        <v>2</v>
      </c>
      <c r="AA232" s="3">
        <v>1</v>
      </c>
      <c r="AB232" s="3">
        <v>4</v>
      </c>
      <c r="AD232" s="3">
        <v>10</v>
      </c>
      <c r="AG232" s="3">
        <v>4</v>
      </c>
      <c r="AI232" s="3">
        <v>2</v>
      </c>
      <c r="AL232" s="3">
        <v>30</v>
      </c>
      <c r="AM232" s="3">
        <v>200</v>
      </c>
      <c r="AP232" s="3">
        <v>1</v>
      </c>
    </row>
    <row r="233" spans="1:43" ht="14.25" customHeight="1" x14ac:dyDescent="0.2">
      <c r="A233" s="3">
        <v>105</v>
      </c>
      <c r="B233" s="3">
        <v>105</v>
      </c>
      <c r="C233" s="3" t="s">
        <v>1005</v>
      </c>
      <c r="D233" s="3" t="s">
        <v>44</v>
      </c>
      <c r="E233" s="3">
        <v>105</v>
      </c>
      <c r="F233" s="3" t="s">
        <v>1031</v>
      </c>
      <c r="G233" s="3" t="s">
        <v>1032</v>
      </c>
      <c r="H233" s="3" t="s">
        <v>1033</v>
      </c>
      <c r="I233" s="3" t="s">
        <v>1034</v>
      </c>
      <c r="J233" s="3" t="s">
        <v>49</v>
      </c>
      <c r="K233" s="3" t="s">
        <v>138</v>
      </c>
      <c r="L233" s="3" t="s">
        <v>825</v>
      </c>
      <c r="M233" s="3" t="s">
        <v>1035</v>
      </c>
      <c r="O233" s="3" t="s">
        <v>1036</v>
      </c>
      <c r="P233" s="3">
        <v>0</v>
      </c>
      <c r="Q233" s="3">
        <v>16</v>
      </c>
      <c r="Z233" s="3">
        <v>1</v>
      </c>
      <c r="AB233" s="3">
        <v>4</v>
      </c>
      <c r="AG233" s="3">
        <v>4</v>
      </c>
      <c r="AI233" s="3">
        <v>2</v>
      </c>
      <c r="AM233" s="3">
        <v>160</v>
      </c>
      <c r="AP233" s="3">
        <v>1</v>
      </c>
    </row>
    <row r="234" spans="1:43" ht="14.25" customHeight="1" x14ac:dyDescent="0.2">
      <c r="A234" s="3">
        <v>106</v>
      </c>
      <c r="B234" s="3">
        <v>106</v>
      </c>
      <c r="C234" s="3" t="s">
        <v>1005</v>
      </c>
      <c r="D234" s="3" t="s">
        <v>44</v>
      </c>
      <c r="E234" s="3">
        <v>106</v>
      </c>
      <c r="F234" s="3" t="s">
        <v>1037</v>
      </c>
      <c r="G234" s="3" t="s">
        <v>1038</v>
      </c>
      <c r="H234" s="3" t="s">
        <v>1033</v>
      </c>
      <c r="I234" s="3" t="s">
        <v>1039</v>
      </c>
      <c r="J234" s="3" t="s">
        <v>49</v>
      </c>
      <c r="K234" s="3" t="s">
        <v>138</v>
      </c>
      <c r="L234" s="3" t="s">
        <v>949</v>
      </c>
      <c r="M234" s="3" t="s">
        <v>1040</v>
      </c>
      <c r="O234" s="3" t="s">
        <v>1041</v>
      </c>
      <c r="P234" s="3">
        <v>8</v>
      </c>
      <c r="Z234" s="3">
        <v>1</v>
      </c>
      <c r="AI234" s="3">
        <v>2</v>
      </c>
      <c r="AP234" s="3">
        <v>1</v>
      </c>
    </row>
    <row r="235" spans="1:43" ht="14.25" customHeight="1" x14ac:dyDescent="0.2">
      <c r="A235" s="3">
        <v>144</v>
      </c>
      <c r="B235" s="3">
        <v>144</v>
      </c>
      <c r="C235" s="3" t="s">
        <v>1005</v>
      </c>
      <c r="D235" s="3" t="s">
        <v>44</v>
      </c>
      <c r="E235" s="3">
        <v>144</v>
      </c>
      <c r="F235" s="3" t="s">
        <v>1042</v>
      </c>
      <c r="G235" s="3" t="s">
        <v>1043</v>
      </c>
      <c r="H235" s="3" t="s">
        <v>1044</v>
      </c>
      <c r="I235" s="3" t="s">
        <v>1045</v>
      </c>
      <c r="J235" s="3" t="s">
        <v>49</v>
      </c>
      <c r="K235" s="3" t="s">
        <v>285</v>
      </c>
      <c r="L235" s="3" t="s">
        <v>433</v>
      </c>
      <c r="M235" s="3" t="s">
        <v>1046</v>
      </c>
      <c r="O235" s="3" t="s">
        <v>1036</v>
      </c>
      <c r="P235" s="3">
        <v>16</v>
      </c>
      <c r="Y235" s="3">
        <v>30</v>
      </c>
      <c r="Z235" s="3">
        <v>1</v>
      </c>
      <c r="AB235" s="3">
        <v>4</v>
      </c>
      <c r="AI235" s="3">
        <v>2</v>
      </c>
      <c r="AM235" s="3">
        <v>120</v>
      </c>
      <c r="AP235" s="3">
        <v>1</v>
      </c>
    </row>
    <row r="236" spans="1:43" ht="14.25" customHeight="1" x14ac:dyDescent="0.2">
      <c r="A236" s="3">
        <v>147</v>
      </c>
      <c r="B236" s="3">
        <v>147</v>
      </c>
      <c r="C236" s="3" t="s">
        <v>1005</v>
      </c>
      <c r="D236" s="3" t="s">
        <v>44</v>
      </c>
      <c r="E236" s="3">
        <v>147</v>
      </c>
      <c r="F236" s="3" t="s">
        <v>1047</v>
      </c>
      <c r="G236" s="3" t="s">
        <v>1048</v>
      </c>
      <c r="H236" s="3" t="s">
        <v>1033</v>
      </c>
      <c r="I236" s="3" t="s">
        <v>1047</v>
      </c>
      <c r="J236" s="3" t="s">
        <v>49</v>
      </c>
      <c r="K236" s="3" t="s">
        <v>285</v>
      </c>
      <c r="L236" s="3" t="s">
        <v>1049</v>
      </c>
      <c r="M236" s="3" t="s">
        <v>1050</v>
      </c>
      <c r="O236" s="3" t="s">
        <v>1041</v>
      </c>
      <c r="P236" s="3">
        <v>0</v>
      </c>
      <c r="Q236" s="3">
        <v>24</v>
      </c>
      <c r="Y236" s="3">
        <v>8</v>
      </c>
      <c r="Z236" s="3">
        <v>1</v>
      </c>
      <c r="AB236" s="3">
        <v>4</v>
      </c>
      <c r="AG236" s="3">
        <v>4</v>
      </c>
      <c r="AI236" s="3">
        <v>2</v>
      </c>
      <c r="AM236" s="3">
        <v>40</v>
      </c>
      <c r="AP236" s="3">
        <v>1</v>
      </c>
    </row>
    <row r="237" spans="1:43" ht="14.25" customHeight="1" x14ac:dyDescent="0.2">
      <c r="A237" s="3">
        <v>312</v>
      </c>
      <c r="B237" s="3">
        <v>312</v>
      </c>
      <c r="C237" s="3" t="s">
        <v>1005</v>
      </c>
      <c r="D237" s="3" t="s">
        <v>228</v>
      </c>
      <c r="E237" s="3">
        <v>312</v>
      </c>
      <c r="F237" s="3" t="s">
        <v>1051</v>
      </c>
      <c r="G237" s="3" t="s">
        <v>1052</v>
      </c>
      <c r="H237" s="3" t="s">
        <v>1033</v>
      </c>
      <c r="I237" s="3" t="s">
        <v>1006</v>
      </c>
      <c r="J237" s="3" t="s">
        <v>49</v>
      </c>
      <c r="K237" s="3" t="s">
        <v>138</v>
      </c>
      <c r="L237" s="3" t="s">
        <v>706</v>
      </c>
      <c r="M237" s="3" t="s">
        <v>1053</v>
      </c>
      <c r="O237" s="3" t="s">
        <v>1054</v>
      </c>
      <c r="P237" s="3">
        <v>0</v>
      </c>
      <c r="Q237" s="3">
        <v>4</v>
      </c>
      <c r="Z237" s="3">
        <v>1</v>
      </c>
      <c r="AP237" s="3">
        <v>1</v>
      </c>
    </row>
    <row r="238" spans="1:43" ht="14.25" customHeight="1" x14ac:dyDescent="0.2">
      <c r="A238" s="3">
        <v>313</v>
      </c>
      <c r="B238" s="3">
        <v>313</v>
      </c>
      <c r="C238" s="3" t="s">
        <v>1005</v>
      </c>
      <c r="D238" s="3" t="s">
        <v>228</v>
      </c>
      <c r="E238" s="3">
        <v>313</v>
      </c>
      <c r="F238" s="3" t="s">
        <v>1055</v>
      </c>
      <c r="G238" s="3" t="s">
        <v>1056</v>
      </c>
      <c r="H238" s="3" t="s">
        <v>1033</v>
      </c>
      <c r="I238" s="3" t="s">
        <v>1006</v>
      </c>
      <c r="J238" s="3" t="s">
        <v>49</v>
      </c>
      <c r="K238" s="3" t="s">
        <v>138</v>
      </c>
      <c r="L238" s="3" t="s">
        <v>711</v>
      </c>
      <c r="M238" s="3" t="s">
        <v>1053</v>
      </c>
      <c r="O238" s="3" t="s">
        <v>1057</v>
      </c>
      <c r="Q238" s="3">
        <v>4</v>
      </c>
      <c r="Z238" s="3">
        <v>1</v>
      </c>
      <c r="AP238" s="3">
        <v>1</v>
      </c>
    </row>
    <row r="239" spans="1:43" ht="14.25" customHeight="1" x14ac:dyDescent="0.2">
      <c r="A239" s="3">
        <v>314</v>
      </c>
      <c r="B239" s="3">
        <v>314</v>
      </c>
      <c r="C239" s="3" t="s">
        <v>1005</v>
      </c>
      <c r="D239" s="3" t="s">
        <v>228</v>
      </c>
      <c r="E239" s="3">
        <v>314</v>
      </c>
      <c r="F239" s="3" t="s">
        <v>1058</v>
      </c>
      <c r="G239" s="3" t="s">
        <v>1059</v>
      </c>
      <c r="H239" s="3" t="s">
        <v>1033</v>
      </c>
      <c r="I239" s="3" t="s">
        <v>1017</v>
      </c>
      <c r="J239" s="3" t="s">
        <v>49</v>
      </c>
      <c r="K239" s="3" t="s">
        <v>138</v>
      </c>
      <c r="L239" s="3" t="s">
        <v>51</v>
      </c>
      <c r="M239" s="3" t="s">
        <v>1053</v>
      </c>
      <c r="O239" s="3" t="s">
        <v>1060</v>
      </c>
      <c r="P239" s="3">
        <v>0</v>
      </c>
      <c r="Q239" s="3">
        <v>4</v>
      </c>
      <c r="Z239" s="3">
        <v>1</v>
      </c>
      <c r="AP239" s="3">
        <v>1</v>
      </c>
    </row>
    <row r="240" spans="1:43" ht="14.25" customHeight="1" x14ac:dyDescent="0.2">
      <c r="A240" s="3">
        <v>553</v>
      </c>
      <c r="B240" s="3">
        <v>553</v>
      </c>
      <c r="C240" s="3" t="s">
        <v>1005</v>
      </c>
      <c r="D240" s="3" t="s">
        <v>228</v>
      </c>
      <c r="E240" s="3">
        <v>553</v>
      </c>
      <c r="F240" s="3" t="s">
        <v>1061</v>
      </c>
      <c r="G240" s="3" t="s">
        <v>1062</v>
      </c>
      <c r="H240" s="3" t="s">
        <v>1033</v>
      </c>
      <c r="I240" s="3" t="s">
        <v>1029</v>
      </c>
      <c r="J240" s="3" t="s">
        <v>49</v>
      </c>
      <c r="K240" s="3" t="s">
        <v>138</v>
      </c>
      <c r="L240" s="3" t="s">
        <v>1063</v>
      </c>
      <c r="M240" s="3" t="s">
        <v>1053</v>
      </c>
      <c r="O240" s="3" t="s">
        <v>1064</v>
      </c>
      <c r="P240" s="3">
        <v>4</v>
      </c>
      <c r="Z240" s="3">
        <v>1</v>
      </c>
      <c r="AP240" s="3">
        <v>1</v>
      </c>
    </row>
    <row r="241" spans="1:42" ht="14.25" customHeight="1" x14ac:dyDescent="0.2">
      <c r="A241" s="3">
        <v>564</v>
      </c>
      <c r="B241" s="3">
        <v>564</v>
      </c>
      <c r="C241" s="3" t="s">
        <v>1005</v>
      </c>
      <c r="D241" s="3" t="s">
        <v>228</v>
      </c>
      <c r="E241" s="3">
        <v>564</v>
      </c>
      <c r="F241" s="3" t="s">
        <v>1065</v>
      </c>
      <c r="G241" s="3" t="s">
        <v>1065</v>
      </c>
      <c r="I241" s="3" t="s">
        <v>1017</v>
      </c>
      <c r="J241" s="3" t="s">
        <v>49</v>
      </c>
      <c r="K241" s="3" t="s">
        <v>138</v>
      </c>
      <c r="L241" s="3" t="s">
        <v>433</v>
      </c>
      <c r="M241" s="3" t="s">
        <v>1053</v>
      </c>
      <c r="O241" s="3" t="s">
        <v>1064</v>
      </c>
      <c r="P241" s="3">
        <v>0</v>
      </c>
      <c r="Q241" s="3">
        <v>4</v>
      </c>
      <c r="Z241" s="3">
        <v>1</v>
      </c>
      <c r="AP241" s="3">
        <v>1</v>
      </c>
    </row>
    <row r="242" spans="1:42" ht="14.25" customHeight="1" x14ac:dyDescent="0.2">
      <c r="A242" s="3">
        <v>61</v>
      </c>
      <c r="B242" s="3">
        <v>61</v>
      </c>
      <c r="C242" s="3" t="s">
        <v>1066</v>
      </c>
      <c r="D242" s="3" t="s">
        <v>44</v>
      </c>
      <c r="E242" s="3">
        <v>61</v>
      </c>
      <c r="F242" s="3" t="s">
        <v>1067</v>
      </c>
      <c r="G242" s="3" t="s">
        <v>1068</v>
      </c>
      <c r="H242" s="3" t="s">
        <v>1033</v>
      </c>
      <c r="I242" s="3" t="s">
        <v>628</v>
      </c>
      <c r="J242" s="3" t="s">
        <v>49</v>
      </c>
      <c r="K242" s="3" t="s">
        <v>285</v>
      </c>
      <c r="L242" s="3" t="s">
        <v>1069</v>
      </c>
      <c r="M242" s="3" t="s">
        <v>1070</v>
      </c>
      <c r="O242" s="3" t="s">
        <v>490</v>
      </c>
      <c r="P242" s="3" t="s">
        <v>467</v>
      </c>
      <c r="Q242" s="3">
        <v>12</v>
      </c>
      <c r="Z242" s="3">
        <v>35</v>
      </c>
      <c r="AA242" s="3">
        <v>19</v>
      </c>
      <c r="AD242" s="3">
        <v>4</v>
      </c>
      <c r="AM242" s="3">
        <v>40</v>
      </c>
      <c r="AO242" s="3">
        <v>6</v>
      </c>
      <c r="AP242" s="3">
        <v>1</v>
      </c>
    </row>
    <row r="243" spans="1:42" ht="14.25" customHeight="1" x14ac:dyDescent="0.2">
      <c r="A243" s="3">
        <v>91</v>
      </c>
      <c r="B243" s="3">
        <v>91</v>
      </c>
      <c r="C243" s="3" t="s">
        <v>1066</v>
      </c>
      <c r="D243" s="3" t="s">
        <v>44</v>
      </c>
      <c r="E243" s="3">
        <v>91</v>
      </c>
      <c r="F243" s="3" t="s">
        <v>1071</v>
      </c>
      <c r="G243" s="3" t="s">
        <v>1072</v>
      </c>
      <c r="H243" s="3" t="s">
        <v>1033</v>
      </c>
      <c r="I243" s="3" t="s">
        <v>1071</v>
      </c>
      <c r="J243" s="3" t="s">
        <v>49</v>
      </c>
      <c r="K243" s="3" t="s">
        <v>66</v>
      </c>
      <c r="L243" s="3" t="s">
        <v>1073</v>
      </c>
      <c r="M243" s="3" t="s">
        <v>1074</v>
      </c>
      <c r="O243" s="3" t="s">
        <v>1075</v>
      </c>
      <c r="P243" s="3">
        <v>4</v>
      </c>
      <c r="Q243" s="3">
        <v>56</v>
      </c>
      <c r="R243" s="3">
        <v>4</v>
      </c>
      <c r="U243" s="3">
        <v>2</v>
      </c>
      <c r="Y243" s="3">
        <v>12</v>
      </c>
      <c r="Z243" s="3">
        <v>160</v>
      </c>
      <c r="AA243" s="3">
        <v>40</v>
      </c>
      <c r="AB243" s="3">
        <v>4</v>
      </c>
      <c r="AC243" s="3">
        <v>4</v>
      </c>
      <c r="AH243" s="3">
        <v>24</v>
      </c>
      <c r="AI243" s="3">
        <v>80</v>
      </c>
      <c r="AM243" s="3">
        <v>36</v>
      </c>
      <c r="AO243" s="3">
        <v>12</v>
      </c>
      <c r="AP243" s="3">
        <v>1</v>
      </c>
    </row>
    <row r="244" spans="1:42" ht="14.25" customHeight="1" x14ac:dyDescent="0.2">
      <c r="A244" s="3">
        <v>96</v>
      </c>
      <c r="B244" s="3">
        <v>96</v>
      </c>
      <c r="C244" s="3" t="s">
        <v>1066</v>
      </c>
      <c r="D244" s="3" t="s">
        <v>44</v>
      </c>
      <c r="E244" s="3">
        <v>96</v>
      </c>
      <c r="F244" s="3" t="s">
        <v>782</v>
      </c>
      <c r="G244" s="3" t="s">
        <v>1076</v>
      </c>
      <c r="H244" s="3" t="s">
        <v>1033</v>
      </c>
      <c r="I244" s="3" t="s">
        <v>782</v>
      </c>
      <c r="J244" s="3" t="s">
        <v>49</v>
      </c>
      <c r="K244" s="3" t="s">
        <v>138</v>
      </c>
      <c r="L244" s="3" t="s">
        <v>1077</v>
      </c>
      <c r="M244" s="3" t="s">
        <v>1078</v>
      </c>
      <c r="O244" s="3" t="s">
        <v>490</v>
      </c>
      <c r="P244" s="3">
        <v>12</v>
      </c>
      <c r="Z244" s="3">
        <v>40</v>
      </c>
      <c r="AB244" s="3">
        <v>4</v>
      </c>
      <c r="AD244" s="3">
        <v>4</v>
      </c>
      <c r="AO244" s="3">
        <v>4</v>
      </c>
      <c r="AP244" s="3">
        <v>1</v>
      </c>
    </row>
    <row r="245" spans="1:42" ht="14.25" customHeight="1" x14ac:dyDescent="0.2">
      <c r="A245" s="3">
        <v>97</v>
      </c>
      <c r="B245" s="3">
        <v>97</v>
      </c>
      <c r="C245" s="3" t="s">
        <v>1066</v>
      </c>
      <c r="D245" s="3" t="s">
        <v>44</v>
      </c>
      <c r="E245" s="3">
        <v>97</v>
      </c>
      <c r="F245" s="3" t="s">
        <v>1079</v>
      </c>
      <c r="G245" s="3" t="s">
        <v>1072</v>
      </c>
      <c r="H245" s="3" t="s">
        <v>1033</v>
      </c>
      <c r="I245" s="3" t="s">
        <v>1079</v>
      </c>
      <c r="J245" s="3" t="s">
        <v>49</v>
      </c>
      <c r="K245" s="3" t="s">
        <v>285</v>
      </c>
      <c r="L245" s="3" t="s">
        <v>1080</v>
      </c>
      <c r="M245" s="3" t="s">
        <v>1081</v>
      </c>
      <c r="O245" s="3" t="s">
        <v>509</v>
      </c>
      <c r="P245" s="3" t="s">
        <v>467</v>
      </c>
      <c r="Q245" s="3">
        <v>24</v>
      </c>
      <c r="Y245" s="3">
        <v>7</v>
      </c>
      <c r="Z245" s="3">
        <v>76</v>
      </c>
      <c r="AM245" s="3">
        <v>40</v>
      </c>
      <c r="AO245" s="3">
        <v>4</v>
      </c>
      <c r="AP245" s="3">
        <v>1</v>
      </c>
    </row>
    <row r="246" spans="1:42" ht="14.25" customHeight="1" x14ac:dyDescent="0.2">
      <c r="A246" s="3">
        <v>98</v>
      </c>
      <c r="B246" s="3">
        <v>98</v>
      </c>
      <c r="C246" s="3" t="s">
        <v>1066</v>
      </c>
      <c r="D246" s="3" t="s">
        <v>44</v>
      </c>
      <c r="E246" s="3">
        <v>98</v>
      </c>
      <c r="F246" s="3" t="s">
        <v>1082</v>
      </c>
      <c r="G246" s="3" t="s">
        <v>1083</v>
      </c>
      <c r="H246" s="3" t="s">
        <v>1084</v>
      </c>
      <c r="I246" s="3" t="s">
        <v>1085</v>
      </c>
      <c r="J246" s="3" t="s">
        <v>49</v>
      </c>
      <c r="K246" s="3" t="s">
        <v>58</v>
      </c>
      <c r="L246" s="3" t="s">
        <v>1086</v>
      </c>
      <c r="M246" s="3" t="s">
        <v>1087</v>
      </c>
      <c r="N246" s="3" t="s">
        <v>766</v>
      </c>
      <c r="O246" s="3" t="s">
        <v>1088</v>
      </c>
      <c r="P246" s="3">
        <v>87</v>
      </c>
      <c r="Q246" s="3">
        <v>45</v>
      </c>
      <c r="R246" s="3">
        <v>4</v>
      </c>
      <c r="U246" s="3">
        <v>3</v>
      </c>
      <c r="X246" s="3">
        <v>12</v>
      </c>
      <c r="Y246" s="3">
        <v>12</v>
      </c>
      <c r="Z246" s="3">
        <v>280</v>
      </c>
      <c r="AA246" s="3">
        <v>40</v>
      </c>
      <c r="AD246" s="3">
        <v>16</v>
      </c>
      <c r="AJ246" s="3">
        <v>80</v>
      </c>
      <c r="AM246" s="3">
        <v>40</v>
      </c>
      <c r="AO246" s="3">
        <v>21</v>
      </c>
      <c r="AP246" s="3">
        <v>1</v>
      </c>
    </row>
    <row r="247" spans="1:42" ht="14.25" customHeight="1" x14ac:dyDescent="0.2">
      <c r="A247" s="3">
        <v>153</v>
      </c>
      <c r="B247" s="3">
        <v>153</v>
      </c>
      <c r="C247" s="3" t="s">
        <v>1066</v>
      </c>
      <c r="D247" s="3" t="s">
        <v>44</v>
      </c>
      <c r="E247" s="3">
        <v>153</v>
      </c>
      <c r="F247" s="3" t="s">
        <v>1089</v>
      </c>
      <c r="G247" s="3" t="s">
        <v>1090</v>
      </c>
      <c r="H247" s="3" t="s">
        <v>1033</v>
      </c>
      <c r="I247" s="3" t="s">
        <v>1091</v>
      </c>
      <c r="J247" s="3" t="s">
        <v>49</v>
      </c>
      <c r="K247" s="3" t="s">
        <v>138</v>
      </c>
      <c r="L247" s="3" t="s">
        <v>1092</v>
      </c>
      <c r="M247" s="3" t="s">
        <v>1093</v>
      </c>
      <c r="O247" s="3" t="s">
        <v>490</v>
      </c>
      <c r="P247" s="3">
        <v>13</v>
      </c>
      <c r="Q247" s="3">
        <v>15</v>
      </c>
      <c r="Z247" s="3">
        <v>65</v>
      </c>
      <c r="AD247" s="3">
        <v>4</v>
      </c>
      <c r="AM247" s="3">
        <v>40</v>
      </c>
      <c r="AO247" s="3">
        <v>15</v>
      </c>
      <c r="AP247" s="3">
        <v>1</v>
      </c>
    </row>
    <row r="248" spans="1:42" ht="14.25" customHeight="1" x14ac:dyDescent="0.2">
      <c r="A248" s="3">
        <v>154</v>
      </c>
      <c r="B248" s="3">
        <v>154</v>
      </c>
      <c r="C248" s="3" t="s">
        <v>1066</v>
      </c>
      <c r="D248" s="3" t="s">
        <v>44</v>
      </c>
      <c r="E248" s="3">
        <v>154</v>
      </c>
      <c r="F248" s="3" t="s">
        <v>1094</v>
      </c>
      <c r="G248" s="3" t="s">
        <v>1095</v>
      </c>
      <c r="H248" s="3" t="s">
        <v>1033</v>
      </c>
      <c r="I248" s="3" t="s">
        <v>1094</v>
      </c>
      <c r="J248" s="3" t="s">
        <v>49</v>
      </c>
      <c r="K248" s="3" t="s">
        <v>138</v>
      </c>
      <c r="L248" s="3" t="s">
        <v>1096</v>
      </c>
      <c r="M248" s="3" t="s">
        <v>1097</v>
      </c>
      <c r="O248" s="3" t="s">
        <v>490</v>
      </c>
      <c r="P248" s="3">
        <v>10</v>
      </c>
      <c r="Z248" s="3">
        <v>35</v>
      </c>
      <c r="AB248" s="3">
        <v>8</v>
      </c>
      <c r="AO248" s="3">
        <v>7</v>
      </c>
      <c r="AP248" s="3">
        <v>1</v>
      </c>
    </row>
    <row r="249" spans="1:42" ht="14.25" customHeight="1" x14ac:dyDescent="0.2">
      <c r="A249" s="3">
        <v>171</v>
      </c>
      <c r="B249" s="3">
        <v>171</v>
      </c>
      <c r="C249" s="3" t="s">
        <v>1066</v>
      </c>
      <c r="D249" s="3" t="s">
        <v>44</v>
      </c>
      <c r="E249" s="3">
        <v>171</v>
      </c>
      <c r="F249" s="3" t="s">
        <v>1098</v>
      </c>
      <c r="G249" s="3" t="s">
        <v>1099</v>
      </c>
      <c r="H249" s="3" t="s">
        <v>1100</v>
      </c>
      <c r="I249" s="3" t="s">
        <v>995</v>
      </c>
      <c r="J249" s="3" t="s">
        <v>49</v>
      </c>
      <c r="K249" s="3" t="s">
        <v>285</v>
      </c>
      <c r="L249" s="3" t="s">
        <v>1101</v>
      </c>
      <c r="M249" s="3" t="s">
        <v>1102</v>
      </c>
      <c r="O249" s="3" t="s">
        <v>509</v>
      </c>
      <c r="P249" s="3">
        <v>4</v>
      </c>
      <c r="Q249" s="3">
        <v>24</v>
      </c>
      <c r="R249" s="3">
        <v>3</v>
      </c>
      <c r="Z249" s="3">
        <v>80</v>
      </c>
      <c r="AA249" s="3">
        <v>35</v>
      </c>
      <c r="AD249" s="3">
        <v>5</v>
      </c>
      <c r="AM249" s="3">
        <v>40</v>
      </c>
      <c r="AO249" s="3">
        <v>20</v>
      </c>
      <c r="AP249" s="3">
        <v>1</v>
      </c>
    </row>
    <row r="250" spans="1:42" ht="14.25" customHeight="1" x14ac:dyDescent="0.2">
      <c r="A250" s="3">
        <v>181</v>
      </c>
      <c r="B250" s="3">
        <v>181</v>
      </c>
      <c r="C250" s="3" t="s">
        <v>1066</v>
      </c>
      <c r="D250" s="3" t="s">
        <v>44</v>
      </c>
      <c r="E250" s="3">
        <v>181</v>
      </c>
      <c r="F250" s="3" t="s">
        <v>1103</v>
      </c>
      <c r="G250" s="3" t="s">
        <v>1095</v>
      </c>
      <c r="H250" s="3" t="s">
        <v>1033</v>
      </c>
      <c r="I250" s="3" t="s">
        <v>1104</v>
      </c>
      <c r="J250" s="3" t="s">
        <v>49</v>
      </c>
      <c r="K250" s="3" t="s">
        <v>138</v>
      </c>
      <c r="L250" s="3" t="s">
        <v>1105</v>
      </c>
      <c r="M250" s="3" t="s">
        <v>1106</v>
      </c>
      <c r="O250" s="3" t="s">
        <v>490</v>
      </c>
      <c r="P250" s="3" t="s">
        <v>467</v>
      </c>
      <c r="Q250" s="3">
        <v>14</v>
      </c>
      <c r="R250" s="3">
        <v>2</v>
      </c>
      <c r="Y250" s="3">
        <v>4</v>
      </c>
      <c r="Z250" s="3">
        <v>40</v>
      </c>
      <c r="AB250" s="3">
        <v>8</v>
      </c>
      <c r="AD250" s="3">
        <v>5</v>
      </c>
      <c r="AM250" s="3">
        <v>36</v>
      </c>
      <c r="AO250" s="3">
        <v>6</v>
      </c>
      <c r="AP250" s="3">
        <v>1</v>
      </c>
    </row>
    <row r="251" spans="1:42" ht="14.25" customHeight="1" x14ac:dyDescent="0.2">
      <c r="A251" s="3">
        <v>191</v>
      </c>
      <c r="B251" s="3">
        <v>191</v>
      </c>
      <c r="C251" s="3" t="s">
        <v>1066</v>
      </c>
      <c r="D251" s="3" t="s">
        <v>44</v>
      </c>
      <c r="E251" s="3">
        <v>191</v>
      </c>
      <c r="F251" s="3" t="s">
        <v>1107</v>
      </c>
      <c r="G251" s="3" t="s">
        <v>1108</v>
      </c>
      <c r="H251" s="3" t="s">
        <v>1033</v>
      </c>
      <c r="I251" s="3" t="s">
        <v>1109</v>
      </c>
      <c r="J251" s="3" t="s">
        <v>49</v>
      </c>
      <c r="K251" s="3" t="s">
        <v>138</v>
      </c>
      <c r="L251" s="3" t="s">
        <v>1110</v>
      </c>
      <c r="M251" s="3" t="s">
        <v>1111</v>
      </c>
      <c r="O251" s="3" t="s">
        <v>1112</v>
      </c>
      <c r="P251" s="3" t="s">
        <v>467</v>
      </c>
      <c r="Q251" s="3">
        <v>10</v>
      </c>
      <c r="Z251" s="3">
        <v>40</v>
      </c>
      <c r="AA251" s="3">
        <v>21</v>
      </c>
      <c r="AM251" s="3">
        <v>40</v>
      </c>
      <c r="AO251" s="3">
        <v>8</v>
      </c>
      <c r="AP251" s="3">
        <v>1</v>
      </c>
    </row>
    <row r="252" spans="1:42" ht="14.25" customHeight="1" x14ac:dyDescent="0.2">
      <c r="A252" s="3">
        <v>197</v>
      </c>
      <c r="B252" s="3">
        <v>197</v>
      </c>
      <c r="C252" s="3" t="s">
        <v>1066</v>
      </c>
      <c r="D252" s="3" t="s">
        <v>44</v>
      </c>
      <c r="E252" s="3">
        <v>197</v>
      </c>
      <c r="F252" s="3" t="s">
        <v>1113</v>
      </c>
      <c r="G252" s="3" t="s">
        <v>1114</v>
      </c>
      <c r="H252" s="3" t="s">
        <v>1033</v>
      </c>
      <c r="I252" s="3" t="s">
        <v>1113</v>
      </c>
      <c r="J252" s="3" t="s">
        <v>49</v>
      </c>
      <c r="K252" s="3" t="s">
        <v>138</v>
      </c>
      <c r="L252" s="3" t="s">
        <v>1096</v>
      </c>
      <c r="M252" s="3" t="s">
        <v>1102</v>
      </c>
      <c r="O252" s="3" t="s">
        <v>490</v>
      </c>
      <c r="P252" s="3">
        <v>16</v>
      </c>
      <c r="Z252" s="3">
        <v>36</v>
      </c>
      <c r="AB252" s="3">
        <v>9</v>
      </c>
      <c r="AO252" s="3">
        <v>11</v>
      </c>
      <c r="AP252" s="3">
        <v>1</v>
      </c>
    </row>
    <row r="253" spans="1:42" ht="14.25" customHeight="1" x14ac:dyDescent="0.2">
      <c r="A253" s="3">
        <v>917</v>
      </c>
      <c r="B253" s="3">
        <v>917</v>
      </c>
      <c r="C253" s="3" t="s">
        <v>1066</v>
      </c>
      <c r="D253" s="3" t="s">
        <v>146</v>
      </c>
      <c r="E253" s="3">
        <v>917</v>
      </c>
      <c r="F253" s="3" t="s">
        <v>1115</v>
      </c>
      <c r="G253" s="3" t="s">
        <v>1116</v>
      </c>
      <c r="H253" s="3" t="s">
        <v>1033</v>
      </c>
      <c r="I253" s="3" t="s">
        <v>995</v>
      </c>
      <c r="J253" s="3" t="s">
        <v>146</v>
      </c>
      <c r="K253" s="3" t="s">
        <v>66</v>
      </c>
      <c r="L253" s="3" t="s">
        <v>1117</v>
      </c>
      <c r="M253" s="3" t="s">
        <v>1118</v>
      </c>
      <c r="O253" s="3" t="s">
        <v>1119</v>
      </c>
      <c r="P253" s="3" t="s">
        <v>467</v>
      </c>
      <c r="Q253" s="3">
        <v>44</v>
      </c>
      <c r="R253" s="3">
        <v>3</v>
      </c>
      <c r="Y253" s="3">
        <v>20</v>
      </c>
      <c r="Z253" s="3">
        <v>80</v>
      </c>
      <c r="AA253" s="3">
        <v>40</v>
      </c>
      <c r="AD253" s="3">
        <v>4</v>
      </c>
      <c r="AO253" s="3">
        <v>30</v>
      </c>
      <c r="AP253" s="3">
        <v>1</v>
      </c>
    </row>
    <row r="254" spans="1:42" ht="14.25" customHeight="1" x14ac:dyDescent="0.2">
      <c r="A254" s="3">
        <v>236</v>
      </c>
      <c r="B254" s="3">
        <v>236</v>
      </c>
      <c r="C254" s="3" t="s">
        <v>1066</v>
      </c>
      <c r="D254" s="3" t="s">
        <v>44</v>
      </c>
      <c r="E254" s="3">
        <v>236</v>
      </c>
      <c r="F254" s="3" t="s">
        <v>1120</v>
      </c>
      <c r="G254" s="3" t="s">
        <v>1121</v>
      </c>
      <c r="H254" s="3" t="s">
        <v>1033</v>
      </c>
      <c r="I254" s="3" t="s">
        <v>1122</v>
      </c>
      <c r="J254" s="3" t="s">
        <v>49</v>
      </c>
      <c r="K254" s="3" t="s">
        <v>138</v>
      </c>
      <c r="L254" s="3" t="s">
        <v>1123</v>
      </c>
      <c r="M254" s="3" t="s">
        <v>1078</v>
      </c>
      <c r="O254" s="3" t="s">
        <v>1124</v>
      </c>
      <c r="P254" s="3">
        <v>12</v>
      </c>
      <c r="Z254" s="3">
        <v>80</v>
      </c>
      <c r="AM254" s="3">
        <v>40</v>
      </c>
      <c r="AP254" s="3">
        <v>1</v>
      </c>
    </row>
    <row r="255" spans="1:42" ht="14.25" customHeight="1" x14ac:dyDescent="0.2">
      <c r="A255" s="3">
        <v>548</v>
      </c>
      <c r="B255" s="3">
        <v>548</v>
      </c>
      <c r="C255" s="3" t="s">
        <v>1066</v>
      </c>
      <c r="D255" s="3" t="s">
        <v>228</v>
      </c>
      <c r="E255" s="3">
        <v>548</v>
      </c>
      <c r="F255" s="3" t="s">
        <v>725</v>
      </c>
      <c r="G255" s="3" t="s">
        <v>1125</v>
      </c>
      <c r="H255" s="3" t="s">
        <v>1033</v>
      </c>
      <c r="I255" s="3" t="s">
        <v>1126</v>
      </c>
      <c r="J255" s="3" t="s">
        <v>49</v>
      </c>
      <c r="K255" s="3" t="s">
        <v>138</v>
      </c>
      <c r="L255" s="3" t="s">
        <v>1117</v>
      </c>
      <c r="M255" s="3" t="s">
        <v>1127</v>
      </c>
      <c r="O255" s="3" t="s">
        <v>490</v>
      </c>
      <c r="P255" s="3">
        <v>36</v>
      </c>
      <c r="Z255" s="3">
        <v>40</v>
      </c>
      <c r="AA255" s="3">
        <v>40</v>
      </c>
      <c r="AM255" s="3">
        <v>40</v>
      </c>
      <c r="AO255" s="3">
        <v>8</v>
      </c>
      <c r="AP255" s="3">
        <v>1</v>
      </c>
    </row>
    <row r="256" spans="1:42" ht="14.25" customHeight="1" x14ac:dyDescent="0.2">
      <c r="A256" s="3">
        <v>555</v>
      </c>
      <c r="B256" s="3">
        <v>555</v>
      </c>
      <c r="C256" s="3" t="s">
        <v>1066</v>
      </c>
      <c r="D256" s="3" t="s">
        <v>228</v>
      </c>
      <c r="E256" s="3">
        <v>555</v>
      </c>
      <c r="F256" s="3" t="s">
        <v>1128</v>
      </c>
      <c r="G256" s="3" t="s">
        <v>1129</v>
      </c>
      <c r="H256" s="3" t="s">
        <v>1033</v>
      </c>
      <c r="I256" s="3" t="s">
        <v>1130</v>
      </c>
      <c r="J256" s="3" t="s">
        <v>49</v>
      </c>
      <c r="K256" s="3" t="s">
        <v>138</v>
      </c>
      <c r="L256" s="3" t="s">
        <v>1131</v>
      </c>
      <c r="M256" s="3" t="s">
        <v>1132</v>
      </c>
      <c r="O256" s="3" t="s">
        <v>490</v>
      </c>
      <c r="P256" s="3" t="s">
        <v>467</v>
      </c>
      <c r="Q256" s="3">
        <v>12</v>
      </c>
      <c r="Z256" s="3">
        <v>60</v>
      </c>
      <c r="AO256" s="3">
        <v>4</v>
      </c>
      <c r="AP256" s="3">
        <v>1</v>
      </c>
    </row>
    <row r="257" spans="1:43" ht="14.25" customHeight="1" x14ac:dyDescent="0.2">
      <c r="A257" s="3">
        <v>918</v>
      </c>
      <c r="B257" s="3">
        <v>918</v>
      </c>
      <c r="C257" s="3" t="s">
        <v>1066</v>
      </c>
      <c r="D257" s="3" t="s">
        <v>146</v>
      </c>
      <c r="E257" s="3">
        <v>918</v>
      </c>
      <c r="F257" s="3" t="s">
        <v>1133</v>
      </c>
      <c r="I257" s="3" t="s">
        <v>1085</v>
      </c>
      <c r="AQ257" s="3">
        <v>1</v>
      </c>
    </row>
    <row r="258" spans="1:43" ht="14.25" customHeight="1" x14ac:dyDescent="0.2">
      <c r="A258" s="3">
        <v>92</v>
      </c>
      <c r="B258" s="3">
        <v>92</v>
      </c>
      <c r="C258" s="3" t="s">
        <v>1134</v>
      </c>
      <c r="D258" s="3" t="s">
        <v>44</v>
      </c>
      <c r="E258" s="3">
        <v>92</v>
      </c>
      <c r="F258" s="3" t="s">
        <v>293</v>
      </c>
      <c r="G258" s="3" t="s">
        <v>1135</v>
      </c>
      <c r="H258" s="3" t="s">
        <v>558</v>
      </c>
      <c r="I258" s="3" t="s">
        <v>293</v>
      </c>
      <c r="J258" s="3" t="s">
        <v>49</v>
      </c>
      <c r="K258" s="3" t="s">
        <v>58</v>
      </c>
      <c r="L258" s="3" t="s">
        <v>59</v>
      </c>
      <c r="M258" s="3" t="s">
        <v>1136</v>
      </c>
      <c r="N258" s="3" t="s">
        <v>766</v>
      </c>
      <c r="O258" s="3" t="s">
        <v>53</v>
      </c>
      <c r="Q258" s="3">
        <v>24</v>
      </c>
      <c r="R258" s="3">
        <v>16</v>
      </c>
      <c r="S258" s="3">
        <v>12</v>
      </c>
      <c r="U258" s="3">
        <v>2</v>
      </c>
      <c r="X258" s="3">
        <v>4</v>
      </c>
      <c r="Y258" s="3">
        <v>12</v>
      </c>
      <c r="Z258" s="3">
        <v>40</v>
      </c>
      <c r="AB258" s="3">
        <v>4</v>
      </c>
      <c r="AC258" s="3">
        <v>24</v>
      </c>
      <c r="AD258" s="3">
        <v>18</v>
      </c>
      <c r="AG258" s="3">
        <v>8</v>
      </c>
      <c r="AI258" s="3">
        <v>2</v>
      </c>
      <c r="AJ258" s="3">
        <v>20</v>
      </c>
      <c r="AO258" s="3">
        <v>12</v>
      </c>
      <c r="AP258" s="3">
        <v>1</v>
      </c>
    </row>
    <row r="259" spans="1:43" ht="14.25" customHeight="1" x14ac:dyDescent="0.2">
      <c r="A259" s="3">
        <v>93</v>
      </c>
      <c r="B259" s="3">
        <v>93</v>
      </c>
      <c r="C259" s="3" t="s">
        <v>1134</v>
      </c>
      <c r="D259" s="3" t="s">
        <v>44</v>
      </c>
      <c r="E259" s="3">
        <v>93</v>
      </c>
      <c r="F259" s="3" t="s">
        <v>1137</v>
      </c>
      <c r="G259" s="3" t="s">
        <v>1138</v>
      </c>
      <c r="H259" s="3" t="s">
        <v>1139</v>
      </c>
      <c r="I259" s="3" t="s">
        <v>1137</v>
      </c>
      <c r="J259" s="3" t="s">
        <v>49</v>
      </c>
      <c r="K259" s="3" t="s">
        <v>285</v>
      </c>
      <c r="L259" s="3" t="s">
        <v>1140</v>
      </c>
      <c r="M259" s="3" t="s">
        <v>1136</v>
      </c>
      <c r="O259" s="3" t="s">
        <v>815</v>
      </c>
      <c r="Q259" s="3">
        <v>8</v>
      </c>
      <c r="R259" s="3">
        <v>4</v>
      </c>
      <c r="AG259" s="3">
        <v>4</v>
      </c>
      <c r="AM259" s="3">
        <v>40</v>
      </c>
      <c r="AP259" s="3">
        <v>1</v>
      </c>
    </row>
    <row r="260" spans="1:43" ht="14.25" customHeight="1" x14ac:dyDescent="0.2">
      <c r="A260" s="3">
        <v>94</v>
      </c>
      <c r="B260" s="3">
        <v>94</v>
      </c>
      <c r="C260" s="3" t="s">
        <v>1134</v>
      </c>
      <c r="D260" s="3" t="s">
        <v>44</v>
      </c>
      <c r="E260" s="3">
        <v>94</v>
      </c>
      <c r="F260" s="3" t="s">
        <v>1113</v>
      </c>
      <c r="G260" s="3" t="s">
        <v>1141</v>
      </c>
      <c r="H260" s="3" t="s">
        <v>558</v>
      </c>
      <c r="I260" s="3" t="s">
        <v>1142</v>
      </c>
      <c r="J260" s="3" t="s">
        <v>49</v>
      </c>
      <c r="K260" s="3" t="s">
        <v>66</v>
      </c>
      <c r="L260" s="3" t="s">
        <v>863</v>
      </c>
      <c r="M260" s="3" t="s">
        <v>1143</v>
      </c>
      <c r="O260" s="3" t="s">
        <v>53</v>
      </c>
      <c r="Q260" s="3">
        <v>33</v>
      </c>
      <c r="S260" s="3">
        <v>10</v>
      </c>
      <c r="U260" s="3">
        <v>2</v>
      </c>
      <c r="X260" s="3">
        <v>4</v>
      </c>
      <c r="Y260" s="3">
        <v>8</v>
      </c>
      <c r="AB260" s="3">
        <v>8</v>
      </c>
      <c r="AI260" s="3">
        <v>2</v>
      </c>
      <c r="AM260" s="3">
        <v>120</v>
      </c>
      <c r="AO260" s="3">
        <v>8</v>
      </c>
      <c r="AP260" s="3">
        <v>1</v>
      </c>
    </row>
    <row r="261" spans="1:43" ht="14.25" customHeight="1" x14ac:dyDescent="0.2">
      <c r="A261" s="3">
        <v>95</v>
      </c>
      <c r="B261" s="3">
        <v>95</v>
      </c>
      <c r="C261" s="3" t="s">
        <v>1134</v>
      </c>
      <c r="D261" s="3" t="s">
        <v>44</v>
      </c>
      <c r="E261" s="3">
        <v>95</v>
      </c>
      <c r="F261" s="3" t="s">
        <v>1144</v>
      </c>
      <c r="G261" s="3" t="s">
        <v>1145</v>
      </c>
      <c r="H261" s="3" t="s">
        <v>558</v>
      </c>
      <c r="I261" s="3" t="s">
        <v>1144</v>
      </c>
      <c r="J261" s="3" t="s">
        <v>49</v>
      </c>
      <c r="K261" s="3" t="s">
        <v>66</v>
      </c>
      <c r="L261" s="3" t="s">
        <v>946</v>
      </c>
      <c r="M261" s="3" t="s">
        <v>1146</v>
      </c>
      <c r="O261" s="3" t="s">
        <v>815</v>
      </c>
      <c r="P261" s="3">
        <v>8</v>
      </c>
      <c r="Q261" s="3">
        <v>12</v>
      </c>
      <c r="Y261" s="3">
        <v>12</v>
      </c>
      <c r="AM261" s="3">
        <v>40</v>
      </c>
      <c r="AO261" s="3">
        <v>4</v>
      </c>
      <c r="AP261" s="3">
        <v>1</v>
      </c>
    </row>
    <row r="262" spans="1:43" ht="14.25" customHeight="1" x14ac:dyDescent="0.2">
      <c r="A262" s="3">
        <v>184</v>
      </c>
      <c r="B262" s="3">
        <v>184</v>
      </c>
      <c r="C262" s="3" t="s">
        <v>1134</v>
      </c>
      <c r="D262" s="3" t="s">
        <v>44</v>
      </c>
      <c r="E262" s="3">
        <v>184</v>
      </c>
      <c r="F262" s="3" t="s">
        <v>1147</v>
      </c>
      <c r="G262" s="3" t="s">
        <v>1148</v>
      </c>
      <c r="H262" s="3" t="s">
        <v>558</v>
      </c>
      <c r="I262" s="3" t="s">
        <v>1149</v>
      </c>
      <c r="J262" s="3" t="s">
        <v>49</v>
      </c>
      <c r="K262" s="3" t="s">
        <v>66</v>
      </c>
      <c r="L262" s="3" t="s">
        <v>1150</v>
      </c>
      <c r="M262" s="3" t="s">
        <v>1151</v>
      </c>
      <c r="O262" s="3" t="s">
        <v>815</v>
      </c>
      <c r="P262" s="3">
        <v>10</v>
      </c>
      <c r="Q262" s="3">
        <v>8</v>
      </c>
      <c r="R262" s="3">
        <v>4</v>
      </c>
      <c r="S262" s="3">
        <v>4</v>
      </c>
      <c r="AB262" s="3">
        <v>4</v>
      </c>
      <c r="AD262" s="3">
        <v>4</v>
      </c>
      <c r="AI262" s="3">
        <v>2</v>
      </c>
      <c r="AM262" s="3">
        <v>40</v>
      </c>
      <c r="AP262" s="3">
        <v>1</v>
      </c>
    </row>
    <row r="263" spans="1:43" ht="14.25" customHeight="1" x14ac:dyDescent="0.2">
      <c r="A263" s="3">
        <v>198</v>
      </c>
      <c r="B263" s="3">
        <v>198</v>
      </c>
      <c r="C263" s="3" t="s">
        <v>1134</v>
      </c>
      <c r="D263" s="3" t="s">
        <v>44</v>
      </c>
      <c r="E263" s="3">
        <v>198</v>
      </c>
      <c r="F263" s="3" t="s">
        <v>1152</v>
      </c>
      <c r="G263" s="3" t="s">
        <v>1153</v>
      </c>
      <c r="H263" s="3" t="s">
        <v>558</v>
      </c>
      <c r="I263" s="3" t="s">
        <v>1152</v>
      </c>
      <c r="J263" s="3" t="s">
        <v>49</v>
      </c>
      <c r="K263" s="3" t="s">
        <v>66</v>
      </c>
      <c r="L263" s="3" t="s">
        <v>885</v>
      </c>
      <c r="M263" s="3" t="s">
        <v>1154</v>
      </c>
      <c r="O263" s="3" t="s">
        <v>53</v>
      </c>
      <c r="Q263" s="3">
        <v>24</v>
      </c>
      <c r="R263" s="3">
        <v>8</v>
      </c>
      <c r="S263" s="3">
        <v>6</v>
      </c>
      <c r="U263" s="3">
        <v>2</v>
      </c>
      <c r="X263" s="3">
        <v>4</v>
      </c>
      <c r="Y263" s="3">
        <v>12</v>
      </c>
      <c r="AB263" s="3">
        <v>8</v>
      </c>
      <c r="AG263" s="3">
        <v>4</v>
      </c>
      <c r="AM263" s="3">
        <v>240</v>
      </c>
      <c r="AO263" s="3">
        <v>16</v>
      </c>
      <c r="AP263" s="3">
        <v>1</v>
      </c>
    </row>
    <row r="264" spans="1:43" ht="14.25" customHeight="1" x14ac:dyDescent="0.2">
      <c r="A264" s="3">
        <v>544</v>
      </c>
      <c r="B264" s="3">
        <v>544</v>
      </c>
      <c r="C264" s="3" t="s">
        <v>1134</v>
      </c>
      <c r="D264" s="3" t="s">
        <v>228</v>
      </c>
      <c r="E264" s="3">
        <v>544</v>
      </c>
      <c r="F264" s="3" t="s">
        <v>1155</v>
      </c>
      <c r="AP264" s="3">
        <v>1</v>
      </c>
    </row>
    <row r="265" spans="1:43" ht="14.25" customHeight="1" x14ac:dyDescent="0.2">
      <c r="A265" s="3">
        <v>551</v>
      </c>
      <c r="B265" s="3">
        <v>551</v>
      </c>
      <c r="C265" s="3" t="s">
        <v>1134</v>
      </c>
      <c r="D265" s="3" t="s">
        <v>228</v>
      </c>
      <c r="E265" s="3">
        <v>551</v>
      </c>
      <c r="F265" s="3" t="s">
        <v>1156</v>
      </c>
      <c r="G265" s="3" t="s">
        <v>1157</v>
      </c>
      <c r="J265" s="3" t="s">
        <v>49</v>
      </c>
      <c r="K265" s="3" t="s">
        <v>138</v>
      </c>
      <c r="L265" s="3" t="s">
        <v>876</v>
      </c>
      <c r="M265" s="3" t="s">
        <v>1151</v>
      </c>
      <c r="Q265" s="3">
        <v>8</v>
      </c>
      <c r="S265" s="3">
        <v>4</v>
      </c>
      <c r="AB265" s="3">
        <v>4</v>
      </c>
      <c r="AI265" s="3">
        <v>2</v>
      </c>
      <c r="AM265" s="3">
        <v>120</v>
      </c>
      <c r="AO265" s="3">
        <v>8</v>
      </c>
      <c r="AP265" s="3">
        <v>1</v>
      </c>
    </row>
    <row r="266" spans="1:43" ht="14.25" customHeight="1" x14ac:dyDescent="0.2">
      <c r="A266" s="3">
        <v>102</v>
      </c>
      <c r="B266" s="3">
        <v>102</v>
      </c>
      <c r="C266" s="3" t="s">
        <v>1158</v>
      </c>
      <c r="D266" s="3" t="s">
        <v>44</v>
      </c>
      <c r="E266" s="3">
        <v>102</v>
      </c>
      <c r="F266" s="3" t="s">
        <v>1159</v>
      </c>
      <c r="G266" s="3" t="s">
        <v>1160</v>
      </c>
      <c r="H266" s="3" t="s">
        <v>1161</v>
      </c>
      <c r="I266" s="3" t="s">
        <v>352</v>
      </c>
      <c r="J266" s="3" t="s">
        <v>49</v>
      </c>
      <c r="K266" s="3" t="s">
        <v>138</v>
      </c>
      <c r="L266" s="3" t="s">
        <v>1162</v>
      </c>
      <c r="M266" s="3" t="s">
        <v>1163</v>
      </c>
      <c r="N266" s="3" t="s">
        <v>1164</v>
      </c>
      <c r="O266" s="3" t="s">
        <v>1088</v>
      </c>
      <c r="P266" s="3">
        <v>4</v>
      </c>
      <c r="Q266" s="3">
        <v>4</v>
      </c>
      <c r="Z266" s="3">
        <v>168</v>
      </c>
      <c r="AO266" s="3">
        <v>2</v>
      </c>
      <c r="AP266" s="3">
        <v>1</v>
      </c>
    </row>
    <row r="267" spans="1:43" ht="14.25" customHeight="1" x14ac:dyDescent="0.2">
      <c r="A267" s="3">
        <v>120</v>
      </c>
      <c r="B267" s="3">
        <v>120</v>
      </c>
      <c r="C267" s="3" t="s">
        <v>1158</v>
      </c>
      <c r="D267" s="3" t="s">
        <v>44</v>
      </c>
      <c r="E267" s="3">
        <v>120</v>
      </c>
      <c r="F267" s="3" t="s">
        <v>1165</v>
      </c>
      <c r="G267" s="3" t="s">
        <v>1166</v>
      </c>
      <c r="H267" s="3" t="s">
        <v>1167</v>
      </c>
      <c r="I267" s="3" t="s">
        <v>1165</v>
      </c>
      <c r="J267" s="3" t="s">
        <v>49</v>
      </c>
      <c r="K267" s="3" t="s">
        <v>66</v>
      </c>
      <c r="L267" s="3" t="s">
        <v>589</v>
      </c>
      <c r="M267" s="3" t="s">
        <v>1168</v>
      </c>
      <c r="O267" s="3" t="s">
        <v>1169</v>
      </c>
      <c r="P267" s="3">
        <v>8</v>
      </c>
      <c r="S267" s="3">
        <v>16</v>
      </c>
      <c r="Y267" s="3">
        <v>20</v>
      </c>
      <c r="Z267" s="3">
        <v>120</v>
      </c>
      <c r="AA267" s="3">
        <v>40</v>
      </c>
      <c r="AC267" s="3">
        <v>4</v>
      </c>
      <c r="AD267" s="3">
        <v>4</v>
      </c>
      <c r="AM267" s="3">
        <v>40</v>
      </c>
      <c r="AO267" s="3">
        <v>20</v>
      </c>
      <c r="AP267" s="3">
        <v>1</v>
      </c>
    </row>
    <row r="268" spans="1:43" ht="14.25" customHeight="1" x14ac:dyDescent="0.2">
      <c r="A268" s="3">
        <v>121</v>
      </c>
      <c r="B268" s="3">
        <v>121</v>
      </c>
      <c r="C268" s="3" t="s">
        <v>1158</v>
      </c>
      <c r="D268" s="3" t="s">
        <v>44</v>
      </c>
      <c r="E268" s="3">
        <v>121</v>
      </c>
      <c r="F268" s="3" t="s">
        <v>1170</v>
      </c>
      <c r="G268" s="3" t="s">
        <v>1171</v>
      </c>
      <c r="H268" s="3" t="s">
        <v>1172</v>
      </c>
      <c r="I268" s="3" t="s">
        <v>1170</v>
      </c>
      <c r="J268" s="3" t="s">
        <v>49</v>
      </c>
      <c r="K268" s="3" t="s">
        <v>58</v>
      </c>
      <c r="L268" s="3" t="s">
        <v>59</v>
      </c>
      <c r="M268" s="3" t="s">
        <v>1173</v>
      </c>
      <c r="N268" s="3">
        <v>1</v>
      </c>
      <c r="O268" s="3" t="s">
        <v>1088</v>
      </c>
      <c r="P268" s="3">
        <v>96</v>
      </c>
      <c r="Q268" s="3">
        <v>96</v>
      </c>
      <c r="R268" s="3">
        <v>4</v>
      </c>
      <c r="S268" s="3">
        <v>24</v>
      </c>
      <c r="Y268" s="3">
        <v>24</v>
      </c>
      <c r="Z268" s="3">
        <v>168</v>
      </c>
      <c r="AA268" s="3">
        <v>80</v>
      </c>
      <c r="AC268" s="3">
        <v>4</v>
      </c>
      <c r="AD268" s="3">
        <v>4</v>
      </c>
      <c r="AH268" s="3">
        <v>24</v>
      </c>
      <c r="AI268" s="3">
        <v>40</v>
      </c>
      <c r="AK268" s="3">
        <v>24</v>
      </c>
      <c r="AL268" s="3">
        <v>80</v>
      </c>
      <c r="AM268" s="3">
        <v>80</v>
      </c>
      <c r="AO268" s="3">
        <v>4</v>
      </c>
      <c r="AP268" s="3">
        <v>1</v>
      </c>
    </row>
    <row r="269" spans="1:43" ht="14.25" customHeight="1" x14ac:dyDescent="0.2">
      <c r="A269" s="3">
        <v>122</v>
      </c>
      <c r="B269" s="3">
        <v>122</v>
      </c>
      <c r="C269" s="3" t="s">
        <v>1158</v>
      </c>
      <c r="D269" s="3" t="s">
        <v>44</v>
      </c>
      <c r="E269" s="3">
        <v>122</v>
      </c>
      <c r="F269" s="3" t="s">
        <v>1174</v>
      </c>
      <c r="G269" s="3" t="s">
        <v>1175</v>
      </c>
      <c r="H269" s="3" t="s">
        <v>1176</v>
      </c>
      <c r="I269" s="3" t="s">
        <v>352</v>
      </c>
      <c r="J269" s="3" t="s">
        <v>49</v>
      </c>
      <c r="K269" s="3" t="s">
        <v>66</v>
      </c>
      <c r="L269" s="3" t="s">
        <v>798</v>
      </c>
      <c r="M269" s="3" t="s">
        <v>1177</v>
      </c>
      <c r="N269" s="3" t="s">
        <v>1178</v>
      </c>
      <c r="O269" s="3" t="s">
        <v>1088</v>
      </c>
      <c r="P269" s="3">
        <v>12</v>
      </c>
      <c r="Q269" s="3">
        <v>12</v>
      </c>
      <c r="S269" s="3">
        <v>4</v>
      </c>
      <c r="Y269" s="3">
        <v>24</v>
      </c>
      <c r="Z269" s="3">
        <v>168</v>
      </c>
      <c r="AA269" s="3">
        <v>40</v>
      </c>
      <c r="AD269" s="3">
        <v>4</v>
      </c>
      <c r="AL269" s="3">
        <v>40</v>
      </c>
      <c r="AO269" s="3">
        <v>4</v>
      </c>
      <c r="AP269" s="3">
        <v>1</v>
      </c>
    </row>
    <row r="270" spans="1:43" ht="14.25" customHeight="1" x14ac:dyDescent="0.2">
      <c r="A270" s="3">
        <v>128</v>
      </c>
      <c r="B270" s="3">
        <v>128</v>
      </c>
      <c r="C270" s="3" t="s">
        <v>1158</v>
      </c>
      <c r="D270" s="3" t="s">
        <v>44</v>
      </c>
      <c r="E270" s="3">
        <v>128</v>
      </c>
      <c r="F270" s="3" t="s">
        <v>1179</v>
      </c>
      <c r="G270" s="3" t="s">
        <v>1180</v>
      </c>
      <c r="I270" s="3" t="s">
        <v>167</v>
      </c>
      <c r="J270" s="3" t="s">
        <v>49</v>
      </c>
      <c r="K270" s="3" t="s">
        <v>133</v>
      </c>
      <c r="L270" s="3" t="s">
        <v>414</v>
      </c>
      <c r="M270" s="3" t="s">
        <v>1181</v>
      </c>
      <c r="O270" s="3" t="s">
        <v>1182</v>
      </c>
      <c r="Q270" s="3">
        <v>12</v>
      </c>
      <c r="Z270" s="3">
        <v>40</v>
      </c>
      <c r="AA270" s="3">
        <v>40</v>
      </c>
      <c r="AC270" s="3">
        <v>4</v>
      </c>
      <c r="AD270" s="3">
        <v>4</v>
      </c>
      <c r="AM270" s="3">
        <v>40</v>
      </c>
      <c r="AP270" s="3">
        <v>1</v>
      </c>
    </row>
    <row r="271" spans="1:43" ht="14.25" customHeight="1" x14ac:dyDescent="0.2">
      <c r="A271" s="3">
        <v>137</v>
      </c>
      <c r="B271" s="3">
        <v>137</v>
      </c>
      <c r="C271" s="3" t="s">
        <v>1158</v>
      </c>
      <c r="D271" s="3" t="s">
        <v>44</v>
      </c>
      <c r="E271" s="3">
        <v>137</v>
      </c>
      <c r="F271" s="3" t="s">
        <v>352</v>
      </c>
      <c r="G271" s="3" t="s">
        <v>1183</v>
      </c>
      <c r="H271" s="3" t="s">
        <v>267</v>
      </c>
      <c r="I271" s="3" t="s">
        <v>352</v>
      </c>
      <c r="J271" s="3" t="s">
        <v>49</v>
      </c>
      <c r="K271" s="3" t="s">
        <v>72</v>
      </c>
      <c r="L271" s="3" t="s">
        <v>527</v>
      </c>
      <c r="M271" s="3" t="s">
        <v>1177</v>
      </c>
      <c r="O271" s="3" t="s">
        <v>1182</v>
      </c>
      <c r="P271" s="3">
        <v>4</v>
      </c>
      <c r="R271" s="3">
        <v>4</v>
      </c>
      <c r="Y271" s="3">
        <v>4</v>
      </c>
      <c r="Z271" s="3">
        <v>4</v>
      </c>
      <c r="AM271" s="3">
        <v>40</v>
      </c>
      <c r="AP271" s="3">
        <v>1</v>
      </c>
    </row>
    <row r="272" spans="1:43" ht="14.25" customHeight="1" x14ac:dyDescent="0.2">
      <c r="A272" s="3">
        <v>138</v>
      </c>
      <c r="B272" s="3">
        <v>138</v>
      </c>
      <c r="C272" s="3" t="s">
        <v>1158</v>
      </c>
      <c r="D272" s="3" t="s">
        <v>44</v>
      </c>
      <c r="E272" s="3">
        <v>138</v>
      </c>
      <c r="F272" s="3" t="s">
        <v>1184</v>
      </c>
      <c r="G272" s="3" t="s">
        <v>1185</v>
      </c>
      <c r="H272" s="3" t="s">
        <v>267</v>
      </c>
      <c r="I272" s="3" t="s">
        <v>1170</v>
      </c>
      <c r="J272" s="3" t="s">
        <v>49</v>
      </c>
      <c r="K272" s="3" t="s">
        <v>72</v>
      </c>
      <c r="L272" s="3" t="s">
        <v>621</v>
      </c>
      <c r="M272" s="3" t="s">
        <v>1186</v>
      </c>
      <c r="O272" s="3" t="s">
        <v>1182</v>
      </c>
      <c r="P272" s="3">
        <v>4</v>
      </c>
      <c r="Q272" s="3">
        <v>8</v>
      </c>
      <c r="R272" s="3">
        <v>4</v>
      </c>
      <c r="S272" s="3">
        <v>4</v>
      </c>
      <c r="Z272" s="3">
        <v>40</v>
      </c>
      <c r="AP272" s="3">
        <v>1</v>
      </c>
    </row>
    <row r="273" spans="1:42" ht="14.25" customHeight="1" x14ac:dyDescent="0.2">
      <c r="A273" s="3">
        <v>140</v>
      </c>
      <c r="B273" s="3">
        <v>140</v>
      </c>
      <c r="C273" s="3" t="s">
        <v>1158</v>
      </c>
      <c r="D273" s="3" t="s">
        <v>44</v>
      </c>
      <c r="E273" s="3">
        <v>140</v>
      </c>
      <c r="F273" s="3" t="s">
        <v>1187</v>
      </c>
      <c r="G273" s="3" t="s">
        <v>1188</v>
      </c>
      <c r="H273" s="3" t="s">
        <v>1189</v>
      </c>
      <c r="I273" s="3" t="s">
        <v>1170</v>
      </c>
      <c r="J273" s="3" t="s">
        <v>49</v>
      </c>
      <c r="K273" s="3" t="s">
        <v>138</v>
      </c>
      <c r="L273" s="3" t="s">
        <v>1190</v>
      </c>
      <c r="M273" s="3" t="s">
        <v>1163</v>
      </c>
      <c r="N273" s="3">
        <v>1</v>
      </c>
      <c r="O273" s="3" t="s">
        <v>1088</v>
      </c>
      <c r="Q273" s="3">
        <v>4</v>
      </c>
      <c r="Z273" s="3">
        <v>168</v>
      </c>
      <c r="AO273" s="3">
        <v>2</v>
      </c>
      <c r="AP273" s="3">
        <v>1</v>
      </c>
    </row>
    <row r="274" spans="1:42" ht="14.25" customHeight="1" x14ac:dyDescent="0.2">
      <c r="A274" s="3">
        <v>141</v>
      </c>
      <c r="B274" s="3">
        <v>141</v>
      </c>
      <c r="C274" s="3" t="s">
        <v>1158</v>
      </c>
      <c r="D274" s="3" t="s">
        <v>44</v>
      </c>
      <c r="E274" s="3">
        <v>141</v>
      </c>
      <c r="F274" s="3" t="s">
        <v>1191</v>
      </c>
      <c r="G274" s="3" t="s">
        <v>1188</v>
      </c>
      <c r="H274" s="3" t="s">
        <v>267</v>
      </c>
      <c r="I274" s="3" t="s">
        <v>1170</v>
      </c>
      <c r="J274" s="3" t="s">
        <v>159</v>
      </c>
      <c r="K274" s="3" t="s">
        <v>138</v>
      </c>
      <c r="L274" s="3" t="s">
        <v>1162</v>
      </c>
      <c r="M274" s="3" t="s">
        <v>1163</v>
      </c>
      <c r="O274" s="3" t="s">
        <v>1088</v>
      </c>
      <c r="Q274" s="3">
        <v>4</v>
      </c>
      <c r="Z274" s="3">
        <v>168</v>
      </c>
      <c r="AO274" s="3">
        <v>2</v>
      </c>
      <c r="AP274" s="3">
        <v>1</v>
      </c>
    </row>
    <row r="275" spans="1:42" ht="14.25" customHeight="1" x14ac:dyDescent="0.2">
      <c r="A275" s="3">
        <v>919</v>
      </c>
      <c r="B275" s="3">
        <v>919</v>
      </c>
      <c r="C275" s="3" t="s">
        <v>1158</v>
      </c>
      <c r="D275" s="3" t="s">
        <v>146</v>
      </c>
      <c r="E275" s="3">
        <v>919</v>
      </c>
      <c r="F275" s="3" t="s">
        <v>1006</v>
      </c>
      <c r="G275" s="3" t="s">
        <v>1192</v>
      </c>
      <c r="I275" s="3" t="s">
        <v>167</v>
      </c>
      <c r="J275" s="3" t="s">
        <v>146</v>
      </c>
      <c r="K275" s="3" t="s">
        <v>72</v>
      </c>
      <c r="L275" s="3" t="s">
        <v>414</v>
      </c>
      <c r="M275" s="3" t="s">
        <v>1193</v>
      </c>
      <c r="O275" s="3" t="s">
        <v>1182</v>
      </c>
      <c r="P275" s="3">
        <v>16</v>
      </c>
      <c r="Q275" s="3">
        <v>4</v>
      </c>
      <c r="R275" s="3">
        <v>4</v>
      </c>
      <c r="Z275" s="3">
        <v>40</v>
      </c>
      <c r="AA275" s="3">
        <v>40</v>
      </c>
      <c r="AC275" s="3">
        <v>4</v>
      </c>
      <c r="AD275" s="3">
        <v>4</v>
      </c>
      <c r="AM275" s="3">
        <v>80</v>
      </c>
      <c r="AO275" s="3">
        <v>4</v>
      </c>
      <c r="AP275" s="3">
        <v>1</v>
      </c>
    </row>
    <row r="276" spans="1:42" ht="14.25" customHeight="1" x14ac:dyDescent="0.2">
      <c r="A276" s="3">
        <v>188</v>
      </c>
      <c r="B276" s="3">
        <v>188</v>
      </c>
      <c r="C276" s="3" t="s">
        <v>1158</v>
      </c>
      <c r="D276" s="3" t="s">
        <v>44</v>
      </c>
      <c r="E276" s="3">
        <v>188</v>
      </c>
      <c r="F276" s="3" t="s">
        <v>1194</v>
      </c>
      <c r="G276" s="3" t="s">
        <v>1195</v>
      </c>
      <c r="I276" s="3" t="s">
        <v>1170</v>
      </c>
      <c r="J276" s="3" t="s">
        <v>49</v>
      </c>
      <c r="K276" s="3" t="s">
        <v>133</v>
      </c>
      <c r="L276" s="3" t="s">
        <v>502</v>
      </c>
      <c r="M276" s="3" t="s">
        <v>1196</v>
      </c>
      <c r="O276" s="3" t="s">
        <v>1182</v>
      </c>
      <c r="P276" s="3">
        <v>8</v>
      </c>
      <c r="S276" s="3">
        <v>4</v>
      </c>
      <c r="Y276" s="3">
        <v>8</v>
      </c>
      <c r="Z276" s="3">
        <v>40</v>
      </c>
      <c r="AH276" s="3">
        <v>4</v>
      </c>
      <c r="AM276" s="3">
        <v>40</v>
      </c>
      <c r="AO276" s="3">
        <v>4</v>
      </c>
      <c r="AP276" s="3">
        <v>1</v>
      </c>
    </row>
    <row r="277" spans="1:42" ht="14.25" customHeight="1" x14ac:dyDescent="0.2">
      <c r="A277" s="3">
        <v>213</v>
      </c>
      <c r="B277" s="3">
        <v>213</v>
      </c>
      <c r="C277" s="3" t="s">
        <v>1158</v>
      </c>
      <c r="D277" s="3" t="s">
        <v>44</v>
      </c>
      <c r="E277" s="3">
        <v>213</v>
      </c>
      <c r="F277" s="3" t="s">
        <v>1197</v>
      </c>
      <c r="G277" s="3" t="s">
        <v>1198</v>
      </c>
      <c r="I277" s="3" t="s">
        <v>1199</v>
      </c>
      <c r="J277" s="3" t="s">
        <v>49</v>
      </c>
      <c r="K277" s="3" t="s">
        <v>72</v>
      </c>
      <c r="L277" s="3" t="s">
        <v>455</v>
      </c>
      <c r="M277" s="3" t="s">
        <v>1186</v>
      </c>
      <c r="O277" s="3" t="s">
        <v>1182</v>
      </c>
      <c r="P277" s="3">
        <v>4</v>
      </c>
      <c r="Q277" s="3">
        <v>8</v>
      </c>
      <c r="R277" s="3">
        <v>4</v>
      </c>
      <c r="Y277" s="3">
        <v>8</v>
      </c>
      <c r="Z277" s="3">
        <v>40</v>
      </c>
      <c r="AH277" s="3">
        <v>4</v>
      </c>
      <c r="AM277" s="3">
        <v>40</v>
      </c>
      <c r="AP277" s="3">
        <v>1</v>
      </c>
    </row>
    <row r="278" spans="1:42" ht="14.25" customHeight="1" x14ac:dyDescent="0.2">
      <c r="A278" s="3">
        <v>220</v>
      </c>
      <c r="B278" s="3">
        <v>220</v>
      </c>
      <c r="C278" s="3" t="s">
        <v>1158</v>
      </c>
      <c r="D278" s="3" t="s">
        <v>44</v>
      </c>
      <c r="E278" s="3">
        <v>220</v>
      </c>
      <c r="F278" s="3" t="s">
        <v>1200</v>
      </c>
      <c r="G278" s="3" t="s">
        <v>1201</v>
      </c>
      <c r="I278" s="3" t="s">
        <v>167</v>
      </c>
      <c r="J278" s="3" t="s">
        <v>49</v>
      </c>
      <c r="K278" s="3" t="s">
        <v>138</v>
      </c>
      <c r="L278" s="3" t="s">
        <v>414</v>
      </c>
      <c r="M278" s="3" t="s">
        <v>1202</v>
      </c>
      <c r="O278" s="3" t="s">
        <v>1182</v>
      </c>
      <c r="Q278" s="3">
        <v>12</v>
      </c>
      <c r="R278" s="3">
        <v>4</v>
      </c>
      <c r="Z278" s="3">
        <v>40</v>
      </c>
      <c r="AA278" s="3">
        <v>40</v>
      </c>
      <c r="AC278" s="3">
        <v>4</v>
      </c>
      <c r="AD278" s="3">
        <v>4</v>
      </c>
      <c r="AM278" s="3">
        <v>40</v>
      </c>
      <c r="AP278" s="3">
        <v>1</v>
      </c>
    </row>
    <row r="279" spans="1:42" ht="14.25" customHeight="1" x14ac:dyDescent="0.2">
      <c r="A279" s="3">
        <v>504</v>
      </c>
      <c r="B279" s="3">
        <v>504</v>
      </c>
      <c r="C279" s="3" t="s">
        <v>1158</v>
      </c>
      <c r="D279" s="3" t="s">
        <v>228</v>
      </c>
      <c r="E279" s="3">
        <v>504</v>
      </c>
      <c r="F279" s="3" t="s">
        <v>796</v>
      </c>
      <c r="G279" s="3" t="s">
        <v>1203</v>
      </c>
      <c r="H279" s="3" t="s">
        <v>267</v>
      </c>
      <c r="I279" s="3" t="s">
        <v>1170</v>
      </c>
      <c r="J279" s="3" t="s">
        <v>49</v>
      </c>
      <c r="K279" s="3" t="s">
        <v>138</v>
      </c>
      <c r="L279" s="3" t="s">
        <v>472</v>
      </c>
      <c r="M279" s="3" t="s">
        <v>1204</v>
      </c>
      <c r="O279" s="3" t="s">
        <v>1182</v>
      </c>
      <c r="Q279" s="3">
        <v>8</v>
      </c>
      <c r="R279" s="3">
        <v>4</v>
      </c>
      <c r="S279" s="3">
        <v>4</v>
      </c>
      <c r="Z279" s="3">
        <v>40</v>
      </c>
      <c r="AH279" s="3">
        <v>4</v>
      </c>
      <c r="AM279" s="3">
        <v>40</v>
      </c>
      <c r="AP279" s="3">
        <v>1</v>
      </c>
    </row>
    <row r="280" spans="1:42" ht="14.25" customHeight="1" x14ac:dyDescent="0.2">
      <c r="A280" s="3">
        <v>516</v>
      </c>
      <c r="B280" s="3">
        <v>516</v>
      </c>
      <c r="C280" s="3" t="s">
        <v>1158</v>
      </c>
      <c r="D280" s="3" t="s">
        <v>228</v>
      </c>
      <c r="E280" s="3">
        <v>516</v>
      </c>
      <c r="F280" s="3" t="s">
        <v>1205</v>
      </c>
      <c r="G280" s="3" t="s">
        <v>1206</v>
      </c>
      <c r="I280" s="3" t="s">
        <v>1165</v>
      </c>
      <c r="J280" s="3" t="s">
        <v>49</v>
      </c>
      <c r="K280" s="3" t="s">
        <v>138</v>
      </c>
      <c r="L280" s="3" t="s">
        <v>51</v>
      </c>
      <c r="M280" s="3" t="s">
        <v>1207</v>
      </c>
      <c r="O280" s="3" t="s">
        <v>1182</v>
      </c>
      <c r="P280" s="3">
        <v>8</v>
      </c>
      <c r="Q280" s="3">
        <v>8</v>
      </c>
      <c r="R280" s="3">
        <v>4</v>
      </c>
      <c r="Z280" s="3">
        <v>40</v>
      </c>
      <c r="AM280" s="3">
        <v>30</v>
      </c>
      <c r="AP280" s="3">
        <v>1</v>
      </c>
    </row>
    <row r="281" spans="1:42" ht="14.25" customHeight="1" x14ac:dyDescent="0.2">
      <c r="A281" s="3">
        <v>527</v>
      </c>
      <c r="B281" s="3">
        <v>527</v>
      </c>
      <c r="C281" s="3" t="s">
        <v>1158</v>
      </c>
      <c r="D281" s="3" t="s">
        <v>228</v>
      </c>
      <c r="E281" s="3">
        <v>527</v>
      </c>
      <c r="F281" s="3" t="s">
        <v>1208</v>
      </c>
      <c r="G281" s="3" t="s">
        <v>1209</v>
      </c>
      <c r="I281" s="3" t="s">
        <v>167</v>
      </c>
      <c r="J281" s="3" t="s">
        <v>49</v>
      </c>
      <c r="K281" s="3" t="s">
        <v>138</v>
      </c>
      <c r="L281" s="3" t="s">
        <v>1210</v>
      </c>
      <c r="M281" s="3" t="s">
        <v>1207</v>
      </c>
      <c r="O281" s="3" t="s">
        <v>1182</v>
      </c>
      <c r="P281" s="3">
        <v>8</v>
      </c>
      <c r="Z281" s="3">
        <v>40</v>
      </c>
      <c r="AA281" s="3">
        <v>40</v>
      </c>
      <c r="AO281" s="3">
        <v>4</v>
      </c>
      <c r="AP281" s="3">
        <v>1</v>
      </c>
    </row>
    <row r="282" spans="1:42" ht="14.25" customHeight="1" x14ac:dyDescent="0.2">
      <c r="A282" s="3">
        <v>528</v>
      </c>
      <c r="B282" s="3">
        <v>528</v>
      </c>
      <c r="C282" s="3" t="s">
        <v>1158</v>
      </c>
      <c r="D282" s="3" t="s">
        <v>228</v>
      </c>
      <c r="E282" s="3">
        <v>528</v>
      </c>
      <c r="F282" s="3" t="s">
        <v>1211</v>
      </c>
      <c r="G282" s="3" t="s">
        <v>1212</v>
      </c>
      <c r="I282" s="3" t="s">
        <v>167</v>
      </c>
      <c r="J282" s="3" t="s">
        <v>49</v>
      </c>
      <c r="K282" s="3" t="s">
        <v>133</v>
      </c>
      <c r="L282" s="3" t="s">
        <v>393</v>
      </c>
      <c r="M282" s="3" t="s">
        <v>1213</v>
      </c>
      <c r="O282" s="3" t="s">
        <v>1182</v>
      </c>
      <c r="Q282" s="3">
        <v>8</v>
      </c>
      <c r="Z282" s="3">
        <v>40</v>
      </c>
      <c r="AP282" s="3">
        <v>1</v>
      </c>
    </row>
    <row r="283" spans="1:42" ht="14.25" customHeight="1" x14ac:dyDescent="0.2">
      <c r="A283" s="3">
        <v>107</v>
      </c>
      <c r="B283" s="3">
        <v>107</v>
      </c>
      <c r="C283" s="3" t="s">
        <v>1214</v>
      </c>
      <c r="D283" s="3" t="s">
        <v>44</v>
      </c>
      <c r="E283" s="3">
        <v>107</v>
      </c>
      <c r="F283" s="3" t="s">
        <v>1215</v>
      </c>
      <c r="G283" s="3" t="s">
        <v>1216</v>
      </c>
      <c r="H283" s="3" t="s">
        <v>267</v>
      </c>
      <c r="I283" s="3" t="s">
        <v>1217</v>
      </c>
      <c r="J283" s="3" t="s">
        <v>49</v>
      </c>
      <c r="K283" s="3" t="s">
        <v>285</v>
      </c>
      <c r="L283" s="3" t="s">
        <v>1218</v>
      </c>
      <c r="M283" s="3" t="s">
        <v>1219</v>
      </c>
      <c r="N283" s="3">
        <v>1</v>
      </c>
      <c r="O283" s="3" t="s">
        <v>68</v>
      </c>
      <c r="P283" s="3">
        <v>24</v>
      </c>
      <c r="R283" s="3">
        <v>20</v>
      </c>
      <c r="S283" s="3">
        <v>12</v>
      </c>
      <c r="T283" s="3">
        <v>6</v>
      </c>
      <c r="U283" s="3">
        <v>2</v>
      </c>
      <c r="Y283" s="3">
        <v>20</v>
      </c>
      <c r="Z283" s="3">
        <v>112</v>
      </c>
      <c r="AM283" s="3">
        <v>30</v>
      </c>
      <c r="AP283" s="3">
        <v>1</v>
      </c>
    </row>
    <row r="284" spans="1:42" ht="14.25" customHeight="1" x14ac:dyDescent="0.2">
      <c r="A284" s="3">
        <v>108</v>
      </c>
      <c r="B284" s="3">
        <v>108</v>
      </c>
      <c r="C284" s="3" t="s">
        <v>1214</v>
      </c>
      <c r="D284" s="3" t="s">
        <v>44</v>
      </c>
      <c r="E284" s="3">
        <v>108</v>
      </c>
      <c r="F284" s="3" t="s">
        <v>1220</v>
      </c>
      <c r="G284" s="3" t="s">
        <v>1221</v>
      </c>
      <c r="H284" s="3" t="s">
        <v>267</v>
      </c>
      <c r="I284" s="3" t="s">
        <v>1222</v>
      </c>
      <c r="J284" s="3" t="s">
        <v>49</v>
      </c>
      <c r="K284" s="3" t="s">
        <v>285</v>
      </c>
      <c r="L284" s="3" t="s">
        <v>1223</v>
      </c>
      <c r="M284" s="3" t="s">
        <v>1224</v>
      </c>
      <c r="O284" s="3" t="s">
        <v>68</v>
      </c>
      <c r="P284" s="3">
        <v>24</v>
      </c>
      <c r="Q284" s="3">
        <v>20</v>
      </c>
      <c r="R284" s="3">
        <v>12</v>
      </c>
      <c r="S284" s="3">
        <v>12</v>
      </c>
      <c r="U284" s="3">
        <v>2</v>
      </c>
      <c r="Y284" s="3">
        <v>24</v>
      </c>
      <c r="Z284" s="3">
        <v>80</v>
      </c>
      <c r="AB284" s="3">
        <v>2</v>
      </c>
      <c r="AM284" s="3">
        <v>35</v>
      </c>
      <c r="AO284" s="3">
        <v>20</v>
      </c>
      <c r="AP284" s="3">
        <v>1</v>
      </c>
    </row>
    <row r="285" spans="1:42" ht="14.25" customHeight="1" x14ac:dyDescent="0.2">
      <c r="A285" s="3">
        <v>109</v>
      </c>
      <c r="B285" s="3">
        <v>109</v>
      </c>
      <c r="C285" s="3" t="s">
        <v>1214</v>
      </c>
      <c r="D285" s="3" t="s">
        <v>44</v>
      </c>
      <c r="E285" s="3">
        <v>109</v>
      </c>
      <c r="F285" s="3" t="s">
        <v>1225</v>
      </c>
      <c r="G285" s="3" t="s">
        <v>1226</v>
      </c>
      <c r="H285" s="3" t="s">
        <v>267</v>
      </c>
      <c r="I285" s="3" t="s">
        <v>1227</v>
      </c>
      <c r="J285" s="3" t="s">
        <v>49</v>
      </c>
      <c r="K285" s="3" t="s">
        <v>285</v>
      </c>
      <c r="L285" s="3" t="s">
        <v>1228</v>
      </c>
      <c r="M285" s="3" t="s">
        <v>1229</v>
      </c>
      <c r="O285" s="3" t="s">
        <v>68</v>
      </c>
      <c r="P285" s="3">
        <v>12</v>
      </c>
      <c r="Q285" s="3">
        <v>4</v>
      </c>
      <c r="R285" s="3">
        <v>10</v>
      </c>
      <c r="S285" s="3">
        <v>12</v>
      </c>
      <c r="Y285" s="3">
        <v>10</v>
      </c>
      <c r="Z285" s="3">
        <v>70</v>
      </c>
      <c r="AI285" s="3">
        <v>2</v>
      </c>
      <c r="AM285" s="3">
        <v>40</v>
      </c>
      <c r="AP285" s="3">
        <v>1</v>
      </c>
    </row>
    <row r="286" spans="1:42" ht="14.25" customHeight="1" x14ac:dyDescent="0.2">
      <c r="A286" s="3">
        <v>110</v>
      </c>
      <c r="B286" s="3">
        <v>110</v>
      </c>
      <c r="C286" s="3" t="s">
        <v>1214</v>
      </c>
      <c r="D286" s="3" t="s">
        <v>44</v>
      </c>
      <c r="E286" s="3">
        <v>110</v>
      </c>
      <c r="F286" s="3" t="s">
        <v>1230</v>
      </c>
      <c r="G286" s="3" t="s">
        <v>1231</v>
      </c>
      <c r="H286" s="3" t="s">
        <v>267</v>
      </c>
      <c r="I286" s="3" t="s">
        <v>1232</v>
      </c>
      <c r="J286" s="3" t="s">
        <v>49</v>
      </c>
      <c r="K286" s="3" t="s">
        <v>285</v>
      </c>
      <c r="L286" s="3" t="s">
        <v>1233</v>
      </c>
      <c r="M286" s="3" t="s">
        <v>1234</v>
      </c>
      <c r="O286" s="3" t="s">
        <v>129</v>
      </c>
      <c r="P286" s="3">
        <v>5</v>
      </c>
      <c r="Q286" s="3">
        <v>8</v>
      </c>
      <c r="R286" s="3">
        <v>4</v>
      </c>
      <c r="S286" s="3">
        <v>10</v>
      </c>
      <c r="Y286" s="3">
        <v>24</v>
      </c>
      <c r="Z286" s="3">
        <v>40</v>
      </c>
      <c r="AB286" s="3">
        <v>4</v>
      </c>
      <c r="AM286" s="3">
        <v>20</v>
      </c>
      <c r="AO286" s="3">
        <v>6</v>
      </c>
      <c r="AP286" s="3">
        <v>1</v>
      </c>
    </row>
    <row r="287" spans="1:42" ht="14.25" customHeight="1" x14ac:dyDescent="0.2">
      <c r="A287" s="3">
        <v>111</v>
      </c>
      <c r="B287" s="3">
        <v>111</v>
      </c>
      <c r="C287" s="3" t="s">
        <v>1214</v>
      </c>
      <c r="D287" s="3" t="s">
        <v>44</v>
      </c>
      <c r="E287" s="3">
        <v>111</v>
      </c>
      <c r="F287" s="3" t="s">
        <v>1235</v>
      </c>
      <c r="G287" s="3" t="s">
        <v>1236</v>
      </c>
      <c r="H287" s="3" t="s">
        <v>267</v>
      </c>
      <c r="I287" s="3" t="s">
        <v>1237</v>
      </c>
      <c r="J287" s="3" t="s">
        <v>49</v>
      </c>
      <c r="K287" s="3" t="s">
        <v>285</v>
      </c>
      <c r="L287" s="3" t="s">
        <v>1238</v>
      </c>
      <c r="M287" s="3" t="s">
        <v>1239</v>
      </c>
      <c r="O287" s="3" t="s">
        <v>129</v>
      </c>
      <c r="P287" s="3">
        <v>14</v>
      </c>
      <c r="Q287" s="3">
        <v>8</v>
      </c>
      <c r="R287" s="3">
        <v>10</v>
      </c>
      <c r="S287" s="3">
        <v>12</v>
      </c>
      <c r="Y287" s="3">
        <v>18</v>
      </c>
      <c r="Z287" s="3">
        <v>36</v>
      </c>
      <c r="AM287" s="3">
        <v>40</v>
      </c>
      <c r="AP287" s="3">
        <v>1</v>
      </c>
    </row>
    <row r="288" spans="1:42" ht="14.25" customHeight="1" x14ac:dyDescent="0.2">
      <c r="A288" s="3">
        <v>112</v>
      </c>
      <c r="B288" s="3">
        <v>112</v>
      </c>
      <c r="C288" s="3" t="s">
        <v>1214</v>
      </c>
      <c r="D288" s="3" t="s">
        <v>44</v>
      </c>
      <c r="E288" s="3">
        <v>112</v>
      </c>
      <c r="F288" s="3" t="s">
        <v>1240</v>
      </c>
      <c r="G288" s="3" t="s">
        <v>1241</v>
      </c>
      <c r="H288" s="3" t="s">
        <v>267</v>
      </c>
      <c r="I288" s="3" t="s">
        <v>1242</v>
      </c>
      <c r="J288" s="3" t="s">
        <v>49</v>
      </c>
      <c r="K288" s="3" t="s">
        <v>285</v>
      </c>
      <c r="L288" s="3" t="s">
        <v>1243</v>
      </c>
      <c r="M288" s="3" t="s">
        <v>1244</v>
      </c>
      <c r="O288" s="3" t="s">
        <v>68</v>
      </c>
      <c r="P288" s="3">
        <v>8</v>
      </c>
      <c r="Q288" s="3">
        <v>8</v>
      </c>
      <c r="R288" s="3">
        <v>12</v>
      </c>
      <c r="S288" s="3">
        <v>12</v>
      </c>
      <c r="Y288" s="3">
        <v>10</v>
      </c>
      <c r="Z288" s="3">
        <v>75</v>
      </c>
      <c r="AB288" s="3">
        <v>3</v>
      </c>
      <c r="AM288" s="3">
        <v>15</v>
      </c>
      <c r="AP288" s="3">
        <v>1</v>
      </c>
    </row>
    <row r="289" spans="1:42" ht="14.25" customHeight="1" x14ac:dyDescent="0.2">
      <c r="A289" s="3">
        <v>113</v>
      </c>
      <c r="B289" s="3">
        <v>113</v>
      </c>
      <c r="C289" s="3" t="s">
        <v>1214</v>
      </c>
      <c r="D289" s="3" t="s">
        <v>44</v>
      </c>
      <c r="E289" s="3">
        <v>113</v>
      </c>
      <c r="F289" s="3" t="s">
        <v>1245</v>
      </c>
      <c r="G289" s="3" t="s">
        <v>1246</v>
      </c>
      <c r="H289" s="3" t="s">
        <v>267</v>
      </c>
      <c r="I289" s="3" t="s">
        <v>1247</v>
      </c>
      <c r="J289" s="3" t="s">
        <v>49</v>
      </c>
      <c r="K289" s="3" t="s">
        <v>66</v>
      </c>
      <c r="L289" s="3" t="s">
        <v>1248</v>
      </c>
      <c r="M289" s="3" t="s">
        <v>1249</v>
      </c>
      <c r="N289" s="3">
        <v>1</v>
      </c>
      <c r="O289" s="3" t="s">
        <v>1250</v>
      </c>
      <c r="P289" s="3">
        <v>20</v>
      </c>
      <c r="Q289" s="3">
        <v>44</v>
      </c>
      <c r="R289" s="3">
        <v>24</v>
      </c>
      <c r="T289" s="3">
        <v>4</v>
      </c>
      <c r="U289" s="3">
        <v>2</v>
      </c>
      <c r="Y289" s="3">
        <v>18</v>
      </c>
      <c r="Z289" s="3">
        <v>236</v>
      </c>
      <c r="AB289" s="3">
        <v>2</v>
      </c>
      <c r="AD289" s="3">
        <v>4</v>
      </c>
      <c r="AM289" s="3">
        <v>30</v>
      </c>
      <c r="AP289" s="3">
        <v>1</v>
      </c>
    </row>
    <row r="290" spans="1:42" ht="14.25" customHeight="1" x14ac:dyDescent="0.2">
      <c r="A290" s="3">
        <v>114</v>
      </c>
      <c r="B290" s="3">
        <v>114</v>
      </c>
      <c r="C290" s="3" t="s">
        <v>1214</v>
      </c>
      <c r="D290" s="3" t="s">
        <v>44</v>
      </c>
      <c r="E290" s="3">
        <v>114</v>
      </c>
      <c r="F290" s="3" t="s">
        <v>1251</v>
      </c>
      <c r="G290" s="3" t="s">
        <v>1252</v>
      </c>
      <c r="H290" s="3" t="s">
        <v>1253</v>
      </c>
      <c r="I290" s="3" t="s">
        <v>1254</v>
      </c>
      <c r="J290" s="3" t="s">
        <v>49</v>
      </c>
      <c r="K290" s="3" t="s">
        <v>285</v>
      </c>
      <c r="L290" s="3" t="s">
        <v>1255</v>
      </c>
      <c r="M290" s="3" t="s">
        <v>1256</v>
      </c>
      <c r="N290" s="3">
        <v>1</v>
      </c>
      <c r="O290" s="3" t="s">
        <v>1257</v>
      </c>
      <c r="P290" s="3">
        <v>4</v>
      </c>
      <c r="Q290" s="3">
        <v>60</v>
      </c>
      <c r="R290" s="3">
        <v>10</v>
      </c>
      <c r="S290" s="3">
        <v>24</v>
      </c>
      <c r="T290" s="3">
        <v>6</v>
      </c>
      <c r="U290" s="3">
        <v>2</v>
      </c>
      <c r="V290" s="3">
        <v>4</v>
      </c>
      <c r="Y290" s="3">
        <v>28</v>
      </c>
      <c r="Z290" s="3">
        <v>280</v>
      </c>
      <c r="AA290" s="3">
        <v>40</v>
      </c>
      <c r="AB290" s="3">
        <v>3</v>
      </c>
      <c r="AH290" s="3">
        <v>24</v>
      </c>
      <c r="AI290" s="3">
        <v>14</v>
      </c>
      <c r="AK290" s="3">
        <v>12</v>
      </c>
      <c r="AL290" s="3">
        <v>40</v>
      </c>
      <c r="AM290" s="3">
        <v>35</v>
      </c>
      <c r="AP290" s="3">
        <v>1</v>
      </c>
    </row>
    <row r="291" spans="1:42" ht="14.25" customHeight="1" x14ac:dyDescent="0.2">
      <c r="A291" s="3">
        <v>115</v>
      </c>
      <c r="B291" s="3">
        <v>115</v>
      </c>
      <c r="C291" s="3" t="s">
        <v>1214</v>
      </c>
      <c r="D291" s="3" t="s">
        <v>44</v>
      </c>
      <c r="E291" s="3">
        <v>115</v>
      </c>
      <c r="F291" s="3" t="s">
        <v>1258</v>
      </c>
      <c r="G291" s="3" t="s">
        <v>1259</v>
      </c>
      <c r="H291" s="3" t="s">
        <v>1260</v>
      </c>
      <c r="I291" s="3" t="s">
        <v>1261</v>
      </c>
      <c r="J291" s="3" t="s">
        <v>49</v>
      </c>
      <c r="K291" s="3" t="s">
        <v>285</v>
      </c>
      <c r="L291" s="3" t="s">
        <v>1262</v>
      </c>
      <c r="M291" s="3" t="s">
        <v>1263</v>
      </c>
      <c r="N291" s="3" t="s">
        <v>1264</v>
      </c>
      <c r="O291" s="3" t="s">
        <v>1250</v>
      </c>
      <c r="P291" s="3">
        <v>24</v>
      </c>
      <c r="R291" s="3">
        <v>10</v>
      </c>
      <c r="S291" s="3">
        <v>24</v>
      </c>
      <c r="T291" s="3">
        <v>4</v>
      </c>
      <c r="U291" s="3">
        <v>2</v>
      </c>
      <c r="V291" s="3">
        <v>4</v>
      </c>
      <c r="Y291" s="3">
        <v>20</v>
      </c>
      <c r="Z291" s="3">
        <v>160</v>
      </c>
      <c r="AM291" s="3">
        <v>80</v>
      </c>
      <c r="AP291" s="3">
        <v>1</v>
      </c>
    </row>
    <row r="292" spans="1:42" ht="14.25" customHeight="1" x14ac:dyDescent="0.2">
      <c r="A292" s="3">
        <v>116</v>
      </c>
      <c r="B292" s="3">
        <v>116</v>
      </c>
      <c r="C292" s="3" t="s">
        <v>1214</v>
      </c>
      <c r="D292" s="3" t="s">
        <v>44</v>
      </c>
      <c r="E292" s="3">
        <v>116</v>
      </c>
      <c r="F292" s="3" t="s">
        <v>1265</v>
      </c>
      <c r="G292" s="3" t="s">
        <v>1266</v>
      </c>
      <c r="H292" s="3" t="s">
        <v>267</v>
      </c>
      <c r="I292" s="3" t="s">
        <v>1267</v>
      </c>
      <c r="J292" s="3" t="s">
        <v>49</v>
      </c>
      <c r="K292" s="3" t="s">
        <v>66</v>
      </c>
      <c r="L292" s="3" t="s">
        <v>1268</v>
      </c>
      <c r="M292" s="3" t="s">
        <v>1269</v>
      </c>
      <c r="O292" s="3" t="s">
        <v>68</v>
      </c>
      <c r="Q292" s="3">
        <v>8</v>
      </c>
      <c r="R292" s="3">
        <v>4</v>
      </c>
      <c r="S292" s="3">
        <v>16</v>
      </c>
      <c r="T292" s="3">
        <v>4</v>
      </c>
      <c r="V292" s="3">
        <v>4</v>
      </c>
      <c r="Y292" s="3">
        <v>20</v>
      </c>
      <c r="Z292" s="3">
        <v>80</v>
      </c>
      <c r="AB292" s="3">
        <v>3</v>
      </c>
      <c r="AM292" s="3">
        <v>20</v>
      </c>
      <c r="AP292" s="3">
        <v>1</v>
      </c>
    </row>
    <row r="293" spans="1:42" ht="14.25" customHeight="1" x14ac:dyDescent="0.2">
      <c r="A293" s="3">
        <v>117</v>
      </c>
      <c r="B293" s="3">
        <v>117</v>
      </c>
      <c r="C293" s="3" t="s">
        <v>1214</v>
      </c>
      <c r="D293" s="3" t="s">
        <v>44</v>
      </c>
      <c r="E293" s="3">
        <v>117</v>
      </c>
      <c r="F293" s="3" t="s">
        <v>1270</v>
      </c>
      <c r="G293" s="3" t="s">
        <v>1271</v>
      </c>
      <c r="H293" s="3" t="s">
        <v>267</v>
      </c>
      <c r="I293" s="3" t="s">
        <v>1272</v>
      </c>
      <c r="J293" s="3" t="s">
        <v>49</v>
      </c>
      <c r="K293" s="3" t="s">
        <v>285</v>
      </c>
      <c r="L293" s="3" t="s">
        <v>1273</v>
      </c>
      <c r="M293" s="3" t="s">
        <v>1274</v>
      </c>
      <c r="N293" s="3">
        <v>1</v>
      </c>
      <c r="O293" s="3" t="s">
        <v>74</v>
      </c>
      <c r="Q293" s="3">
        <v>24</v>
      </c>
      <c r="R293" s="3">
        <v>10</v>
      </c>
      <c r="T293" s="3">
        <v>2</v>
      </c>
      <c r="Y293" s="3">
        <v>20</v>
      </c>
      <c r="Z293" s="3">
        <v>115</v>
      </c>
      <c r="AB293" s="3">
        <v>2</v>
      </c>
      <c r="AI293" s="3">
        <v>2</v>
      </c>
      <c r="AM293" s="3">
        <v>30</v>
      </c>
      <c r="AP293" s="3">
        <v>1</v>
      </c>
    </row>
    <row r="294" spans="1:42" ht="14.25" customHeight="1" x14ac:dyDescent="0.2">
      <c r="A294" s="3">
        <v>118</v>
      </c>
      <c r="B294" s="3">
        <v>118</v>
      </c>
      <c r="C294" s="3" t="s">
        <v>1214</v>
      </c>
      <c r="D294" s="3" t="s">
        <v>44</v>
      </c>
      <c r="E294" s="3">
        <v>118</v>
      </c>
      <c r="F294" s="3" t="s">
        <v>1275</v>
      </c>
      <c r="G294" s="3" t="s">
        <v>1266</v>
      </c>
      <c r="H294" s="3" t="s">
        <v>1276</v>
      </c>
      <c r="I294" s="3" t="s">
        <v>1277</v>
      </c>
      <c r="J294" s="3" t="s">
        <v>49</v>
      </c>
      <c r="K294" s="3" t="s">
        <v>138</v>
      </c>
      <c r="L294" s="3" t="s">
        <v>1278</v>
      </c>
      <c r="M294" s="3" t="s">
        <v>1279</v>
      </c>
      <c r="N294" s="3">
        <v>1</v>
      </c>
      <c r="O294" s="3" t="s">
        <v>1250</v>
      </c>
      <c r="P294" s="3">
        <v>24</v>
      </c>
      <c r="R294" s="3">
        <v>2</v>
      </c>
      <c r="Y294" s="3">
        <v>2</v>
      </c>
      <c r="Z294" s="3">
        <v>160</v>
      </c>
      <c r="AM294" s="3">
        <v>80</v>
      </c>
      <c r="AP294" s="3">
        <v>1</v>
      </c>
    </row>
    <row r="295" spans="1:42" ht="14.25" customHeight="1" x14ac:dyDescent="0.2">
      <c r="A295" s="3">
        <v>119</v>
      </c>
      <c r="B295" s="3">
        <v>119</v>
      </c>
      <c r="C295" s="3" t="s">
        <v>1214</v>
      </c>
      <c r="D295" s="3" t="s">
        <v>44</v>
      </c>
      <c r="E295" s="3">
        <v>119</v>
      </c>
      <c r="F295" s="3" t="s">
        <v>1280</v>
      </c>
      <c r="G295" s="3" t="s">
        <v>1281</v>
      </c>
      <c r="H295" s="3" t="s">
        <v>267</v>
      </c>
      <c r="I295" s="3" t="s">
        <v>1282</v>
      </c>
      <c r="J295" s="3" t="s">
        <v>49</v>
      </c>
      <c r="K295" s="3" t="s">
        <v>66</v>
      </c>
      <c r="L295" s="3" t="s">
        <v>1283</v>
      </c>
      <c r="M295" s="3" t="s">
        <v>1284</v>
      </c>
      <c r="O295" s="3" t="s">
        <v>74</v>
      </c>
      <c r="P295" s="3">
        <v>24</v>
      </c>
      <c r="R295" s="3">
        <v>12</v>
      </c>
      <c r="S295" s="3">
        <v>24</v>
      </c>
      <c r="T295" s="3">
        <v>4</v>
      </c>
      <c r="Y295" s="3">
        <v>24</v>
      </c>
      <c r="Z295" s="3">
        <v>75</v>
      </c>
      <c r="AP295" s="3">
        <v>1</v>
      </c>
    </row>
    <row r="296" spans="1:42" ht="14.25" customHeight="1" x14ac:dyDescent="0.2">
      <c r="A296" s="3">
        <v>123</v>
      </c>
      <c r="B296" s="3">
        <v>123</v>
      </c>
      <c r="C296" s="3" t="s">
        <v>1214</v>
      </c>
      <c r="D296" s="3" t="s">
        <v>44</v>
      </c>
      <c r="E296" s="3">
        <v>123</v>
      </c>
      <c r="F296" s="3" t="s">
        <v>1285</v>
      </c>
      <c r="G296" s="3" t="s">
        <v>1286</v>
      </c>
      <c r="H296" s="3" t="s">
        <v>267</v>
      </c>
      <c r="I296" s="3" t="s">
        <v>1287</v>
      </c>
      <c r="J296" s="3" t="s">
        <v>49</v>
      </c>
      <c r="K296" s="3" t="s">
        <v>138</v>
      </c>
      <c r="L296" s="3" t="s">
        <v>1288</v>
      </c>
      <c r="M296" s="3" t="s">
        <v>1284</v>
      </c>
      <c r="N296" s="3">
        <v>1</v>
      </c>
      <c r="O296" s="3" t="s">
        <v>1250</v>
      </c>
      <c r="P296" s="3">
        <v>36</v>
      </c>
      <c r="Y296" s="3">
        <v>2</v>
      </c>
      <c r="Z296" s="3">
        <v>80</v>
      </c>
      <c r="AM296" s="3">
        <v>35</v>
      </c>
      <c r="AP296" s="3">
        <v>1</v>
      </c>
    </row>
    <row r="297" spans="1:42" ht="14.25" customHeight="1" x14ac:dyDescent="0.2">
      <c r="A297" s="3">
        <v>130</v>
      </c>
      <c r="B297" s="3">
        <v>130</v>
      </c>
      <c r="C297" s="3" t="s">
        <v>1214</v>
      </c>
      <c r="D297" s="3" t="s">
        <v>44</v>
      </c>
      <c r="E297" s="3">
        <v>130</v>
      </c>
      <c r="F297" s="3" t="s">
        <v>1289</v>
      </c>
      <c r="G297" s="3" t="s">
        <v>1290</v>
      </c>
      <c r="H297" s="3" t="s">
        <v>267</v>
      </c>
      <c r="I297" s="3" t="s">
        <v>1291</v>
      </c>
      <c r="J297" s="3" t="s">
        <v>49</v>
      </c>
      <c r="K297" s="3" t="s">
        <v>66</v>
      </c>
      <c r="L297" s="3" t="s">
        <v>1233</v>
      </c>
      <c r="M297" s="3" t="s">
        <v>1292</v>
      </c>
      <c r="N297" s="3">
        <v>1</v>
      </c>
      <c r="O297" s="3" t="s">
        <v>1250</v>
      </c>
      <c r="P297" s="3">
        <v>24</v>
      </c>
      <c r="Q297" s="3">
        <v>20</v>
      </c>
      <c r="R297" s="3">
        <v>20</v>
      </c>
      <c r="S297" s="3">
        <v>24</v>
      </c>
      <c r="T297" s="3">
        <v>8</v>
      </c>
      <c r="U297" s="3">
        <v>4</v>
      </c>
      <c r="V297" s="3">
        <v>4</v>
      </c>
      <c r="Y297" s="3">
        <v>36</v>
      </c>
      <c r="Z297" s="3">
        <v>187</v>
      </c>
      <c r="AA297" s="3">
        <v>40</v>
      </c>
      <c r="AB297" s="3">
        <v>2</v>
      </c>
      <c r="AD297" s="3">
        <v>20</v>
      </c>
      <c r="AM297" s="3">
        <v>70</v>
      </c>
      <c r="AO297" s="3">
        <v>12</v>
      </c>
      <c r="AP297" s="3">
        <v>1</v>
      </c>
    </row>
    <row r="298" spans="1:42" ht="14.25" customHeight="1" x14ac:dyDescent="0.2">
      <c r="A298" s="3">
        <v>142</v>
      </c>
      <c r="B298" s="3">
        <v>142</v>
      </c>
      <c r="C298" s="3" t="s">
        <v>1214</v>
      </c>
      <c r="D298" s="3" t="s">
        <v>44</v>
      </c>
      <c r="E298" s="3">
        <v>142</v>
      </c>
      <c r="F298" s="3" t="s">
        <v>1293</v>
      </c>
      <c r="G298" s="3" t="s">
        <v>1294</v>
      </c>
      <c r="H298" s="3" t="s">
        <v>267</v>
      </c>
      <c r="I298" s="3" t="s">
        <v>1293</v>
      </c>
      <c r="J298" s="3" t="s">
        <v>49</v>
      </c>
      <c r="K298" s="3" t="s">
        <v>66</v>
      </c>
      <c r="L298" s="3" t="s">
        <v>1295</v>
      </c>
      <c r="M298" s="3" t="s">
        <v>1296</v>
      </c>
      <c r="O298" s="3" t="s">
        <v>129</v>
      </c>
      <c r="P298" s="3">
        <v>16</v>
      </c>
      <c r="Q298" s="3">
        <v>8</v>
      </c>
      <c r="S298" s="3">
        <v>10</v>
      </c>
      <c r="Y298" s="3">
        <v>12</v>
      </c>
      <c r="Z298" s="3">
        <v>35</v>
      </c>
      <c r="AM298" s="3">
        <v>25</v>
      </c>
      <c r="AP298" s="3">
        <v>1</v>
      </c>
    </row>
    <row r="299" spans="1:42" ht="14.25" customHeight="1" x14ac:dyDescent="0.2">
      <c r="A299" s="3">
        <v>158</v>
      </c>
      <c r="B299" s="3">
        <v>158</v>
      </c>
      <c r="C299" s="3" t="s">
        <v>1214</v>
      </c>
      <c r="D299" s="3" t="s">
        <v>44</v>
      </c>
      <c r="E299" s="3">
        <v>158</v>
      </c>
      <c r="F299" s="3" t="s">
        <v>1297</v>
      </c>
      <c r="G299" s="3" t="s">
        <v>1298</v>
      </c>
      <c r="H299" s="3" t="s">
        <v>267</v>
      </c>
      <c r="I299" s="3" t="s">
        <v>1299</v>
      </c>
      <c r="J299" s="3" t="s">
        <v>49</v>
      </c>
      <c r="K299" s="3" t="s">
        <v>66</v>
      </c>
      <c r="L299" s="3" t="s">
        <v>1300</v>
      </c>
      <c r="M299" s="3" t="s">
        <v>1301</v>
      </c>
      <c r="O299" s="3" t="s">
        <v>74</v>
      </c>
      <c r="P299" s="3">
        <v>24</v>
      </c>
      <c r="R299" s="3">
        <v>24</v>
      </c>
      <c r="S299" s="3">
        <v>24</v>
      </c>
      <c r="T299" s="3">
        <v>4</v>
      </c>
      <c r="U299" s="3">
        <v>2</v>
      </c>
      <c r="V299" s="3">
        <v>4</v>
      </c>
      <c r="Y299" s="3">
        <v>24</v>
      </c>
      <c r="Z299" s="3">
        <v>71</v>
      </c>
      <c r="AA299" s="3">
        <v>40</v>
      </c>
      <c r="AB299" s="3">
        <v>6</v>
      </c>
      <c r="AD299" s="3">
        <v>20</v>
      </c>
      <c r="AI299" s="3">
        <v>6</v>
      </c>
      <c r="AM299" s="3">
        <v>15</v>
      </c>
      <c r="AO299" s="3">
        <v>20</v>
      </c>
      <c r="AP299" s="3">
        <v>1</v>
      </c>
    </row>
    <row r="300" spans="1:42" ht="14.25" customHeight="1" x14ac:dyDescent="0.2">
      <c r="A300" s="3">
        <v>159</v>
      </c>
      <c r="B300" s="3">
        <v>159</v>
      </c>
      <c r="C300" s="3" t="s">
        <v>1214</v>
      </c>
      <c r="D300" s="3" t="s">
        <v>44</v>
      </c>
      <c r="E300" s="3">
        <v>159</v>
      </c>
      <c r="F300" s="3" t="s">
        <v>1302</v>
      </c>
      <c r="G300" s="3" t="s">
        <v>1303</v>
      </c>
      <c r="H300" s="3" t="s">
        <v>267</v>
      </c>
      <c r="I300" s="3" t="s">
        <v>955</v>
      </c>
      <c r="J300" s="3" t="s">
        <v>49</v>
      </c>
      <c r="K300" s="3" t="s">
        <v>66</v>
      </c>
      <c r="L300" s="3" t="s">
        <v>1304</v>
      </c>
      <c r="M300" s="3" t="s">
        <v>1305</v>
      </c>
      <c r="O300" s="3" t="s">
        <v>74</v>
      </c>
      <c r="P300" s="3">
        <v>24</v>
      </c>
      <c r="R300" s="3">
        <v>24</v>
      </c>
      <c r="S300" s="3">
        <v>20</v>
      </c>
      <c r="T300" s="3">
        <v>8</v>
      </c>
      <c r="U300" s="3">
        <v>4</v>
      </c>
      <c r="V300" s="3">
        <v>4</v>
      </c>
      <c r="Y300" s="3">
        <v>24</v>
      </c>
      <c r="Z300" s="3">
        <v>155</v>
      </c>
      <c r="AB300" s="3">
        <v>8</v>
      </c>
      <c r="AC300" s="3">
        <v>30</v>
      </c>
      <c r="AD300" s="3">
        <v>8</v>
      </c>
      <c r="AI300" s="3">
        <v>6</v>
      </c>
      <c r="AM300" s="3">
        <v>40</v>
      </c>
      <c r="AP300" s="3">
        <v>1</v>
      </c>
    </row>
    <row r="301" spans="1:42" ht="14.25" customHeight="1" x14ac:dyDescent="0.2">
      <c r="A301" s="3">
        <v>160</v>
      </c>
      <c r="B301" s="3">
        <v>160</v>
      </c>
      <c r="C301" s="3" t="s">
        <v>1214</v>
      </c>
      <c r="D301" s="3" t="s">
        <v>44</v>
      </c>
      <c r="E301" s="3">
        <v>160</v>
      </c>
      <c r="F301" s="3" t="s">
        <v>1306</v>
      </c>
      <c r="G301" s="3" t="s">
        <v>1307</v>
      </c>
      <c r="H301" s="3" t="s">
        <v>267</v>
      </c>
      <c r="I301" s="3" t="s">
        <v>1308</v>
      </c>
      <c r="J301" s="3" t="s">
        <v>49</v>
      </c>
      <c r="K301" s="3" t="s">
        <v>285</v>
      </c>
      <c r="L301" s="3" t="s">
        <v>1223</v>
      </c>
      <c r="M301" s="3" t="s">
        <v>1309</v>
      </c>
      <c r="O301" s="3" t="s">
        <v>74</v>
      </c>
      <c r="P301" s="3">
        <v>12</v>
      </c>
      <c r="Q301" s="3">
        <v>4</v>
      </c>
      <c r="R301" s="3">
        <v>10</v>
      </c>
      <c r="S301" s="3">
        <v>12</v>
      </c>
      <c r="Y301" s="3">
        <v>12</v>
      </c>
      <c r="Z301" s="3">
        <v>70</v>
      </c>
      <c r="AP301" s="3">
        <v>1</v>
      </c>
    </row>
    <row r="302" spans="1:42" ht="14.25" customHeight="1" x14ac:dyDescent="0.2">
      <c r="A302" s="3">
        <v>161</v>
      </c>
      <c r="B302" s="3">
        <v>161</v>
      </c>
      <c r="C302" s="3" t="s">
        <v>1214</v>
      </c>
      <c r="D302" s="3" t="s">
        <v>44</v>
      </c>
      <c r="E302" s="3">
        <v>161</v>
      </c>
      <c r="F302" s="3" t="s">
        <v>1310</v>
      </c>
      <c r="G302" s="3" t="s">
        <v>1311</v>
      </c>
      <c r="H302" s="3" t="s">
        <v>267</v>
      </c>
      <c r="I302" s="3" t="s">
        <v>1312</v>
      </c>
      <c r="J302" s="3" t="s">
        <v>49</v>
      </c>
      <c r="K302" s="3" t="s">
        <v>285</v>
      </c>
      <c r="L302" s="3" t="s">
        <v>1313</v>
      </c>
      <c r="M302" s="3" t="s">
        <v>1314</v>
      </c>
      <c r="O302" s="3" t="s">
        <v>1315</v>
      </c>
      <c r="P302" s="3">
        <v>16</v>
      </c>
      <c r="R302" s="3">
        <v>4</v>
      </c>
      <c r="S302" s="3">
        <v>12</v>
      </c>
      <c r="Y302" s="3">
        <v>10</v>
      </c>
      <c r="Z302" s="3">
        <v>40</v>
      </c>
      <c r="AM302" s="3">
        <v>40</v>
      </c>
      <c r="AP302" s="3">
        <v>1</v>
      </c>
    </row>
    <row r="303" spans="1:42" ht="14.25" customHeight="1" x14ac:dyDescent="0.2">
      <c r="A303" s="3">
        <v>163</v>
      </c>
      <c r="B303" s="3">
        <v>163</v>
      </c>
      <c r="C303" s="3" t="s">
        <v>1214</v>
      </c>
      <c r="D303" s="3" t="s">
        <v>44</v>
      </c>
      <c r="E303" s="3">
        <v>163</v>
      </c>
      <c r="F303" s="3" t="s">
        <v>1316</v>
      </c>
      <c r="G303" s="3" t="s">
        <v>1317</v>
      </c>
      <c r="H303" s="3" t="s">
        <v>267</v>
      </c>
      <c r="I303" s="3" t="s">
        <v>1318</v>
      </c>
      <c r="J303" s="3" t="s">
        <v>49</v>
      </c>
      <c r="K303" s="3" t="s">
        <v>66</v>
      </c>
      <c r="L303" s="3" t="s">
        <v>1319</v>
      </c>
      <c r="M303" s="3" t="s">
        <v>1320</v>
      </c>
      <c r="O303" s="3" t="s">
        <v>129</v>
      </c>
      <c r="P303" s="3">
        <v>16</v>
      </c>
      <c r="S303" s="3">
        <v>8</v>
      </c>
      <c r="Y303" s="3">
        <v>24</v>
      </c>
      <c r="Z303" s="3">
        <v>40</v>
      </c>
      <c r="AM303" s="3">
        <v>20</v>
      </c>
      <c r="AP303" s="3">
        <v>1</v>
      </c>
    </row>
    <row r="304" spans="1:42" ht="14.25" customHeight="1" x14ac:dyDescent="0.2">
      <c r="A304" s="3">
        <v>164</v>
      </c>
      <c r="B304" s="3">
        <v>164</v>
      </c>
      <c r="C304" s="3" t="s">
        <v>1214</v>
      </c>
      <c r="D304" s="3" t="s">
        <v>44</v>
      </c>
      <c r="E304" s="3">
        <v>164</v>
      </c>
      <c r="F304" s="3" t="s">
        <v>1321</v>
      </c>
      <c r="G304" s="3" t="s">
        <v>1322</v>
      </c>
      <c r="H304" s="3" t="s">
        <v>267</v>
      </c>
      <c r="I304" s="3" t="s">
        <v>1323</v>
      </c>
      <c r="J304" s="3" t="s">
        <v>49</v>
      </c>
      <c r="K304" s="3" t="s">
        <v>66</v>
      </c>
      <c r="L304" s="3" t="s">
        <v>1324</v>
      </c>
      <c r="M304" s="3" t="s">
        <v>1244</v>
      </c>
      <c r="O304" s="3" t="s">
        <v>68</v>
      </c>
      <c r="P304" s="3">
        <v>16</v>
      </c>
      <c r="Q304" s="3">
        <v>16</v>
      </c>
      <c r="R304" s="3">
        <v>12</v>
      </c>
      <c r="S304" s="3">
        <v>18</v>
      </c>
      <c r="T304" s="3">
        <v>4</v>
      </c>
      <c r="U304" s="3">
        <v>2</v>
      </c>
      <c r="Y304" s="3">
        <v>14</v>
      </c>
      <c r="Z304" s="3">
        <v>75</v>
      </c>
      <c r="AB304" s="3">
        <v>3</v>
      </c>
      <c r="AD304" s="3">
        <v>8</v>
      </c>
      <c r="AI304" s="3">
        <v>4</v>
      </c>
      <c r="AM304" s="3">
        <v>20</v>
      </c>
      <c r="AP304" s="3">
        <v>1</v>
      </c>
    </row>
    <row r="305" spans="1:43" ht="14.25" customHeight="1" x14ac:dyDescent="0.2">
      <c r="A305" s="3">
        <v>170</v>
      </c>
      <c r="B305" s="3">
        <v>170</v>
      </c>
      <c r="C305" s="3" t="s">
        <v>1214</v>
      </c>
      <c r="D305" s="3" t="s">
        <v>44</v>
      </c>
      <c r="E305" s="3">
        <v>170</v>
      </c>
      <c r="F305" s="3" t="s">
        <v>1325</v>
      </c>
      <c r="G305" s="3" t="s">
        <v>1326</v>
      </c>
      <c r="H305" s="3" t="s">
        <v>267</v>
      </c>
      <c r="I305" s="3" t="s">
        <v>1327</v>
      </c>
      <c r="J305" s="3" t="s">
        <v>49</v>
      </c>
      <c r="K305" s="3" t="s">
        <v>285</v>
      </c>
      <c r="L305" s="3" t="s">
        <v>1328</v>
      </c>
      <c r="M305" s="3" t="s">
        <v>1329</v>
      </c>
      <c r="O305" s="3" t="s">
        <v>129</v>
      </c>
      <c r="P305" s="3">
        <v>5</v>
      </c>
      <c r="Q305" s="3">
        <v>18</v>
      </c>
      <c r="R305" s="3">
        <v>4</v>
      </c>
      <c r="T305" s="3">
        <v>2</v>
      </c>
      <c r="Z305" s="3">
        <v>40</v>
      </c>
      <c r="AB305" s="3">
        <v>4</v>
      </c>
      <c r="AM305" s="3">
        <v>20</v>
      </c>
      <c r="AO305" s="3">
        <v>6</v>
      </c>
      <c r="AP305" s="3">
        <v>1</v>
      </c>
    </row>
    <row r="306" spans="1:43" ht="14.25" customHeight="1" x14ac:dyDescent="0.2">
      <c r="A306" s="3">
        <v>175</v>
      </c>
      <c r="B306" s="3">
        <v>175</v>
      </c>
      <c r="C306" s="3" t="s">
        <v>1214</v>
      </c>
      <c r="D306" s="3" t="s">
        <v>44</v>
      </c>
      <c r="E306" s="3">
        <v>175</v>
      </c>
      <c r="F306" s="3" t="s">
        <v>1330</v>
      </c>
      <c r="G306" s="3" t="s">
        <v>1331</v>
      </c>
      <c r="H306" s="3" t="s">
        <v>267</v>
      </c>
      <c r="I306" s="3" t="s">
        <v>1332</v>
      </c>
      <c r="J306" s="3" t="s">
        <v>49</v>
      </c>
      <c r="K306" s="3" t="s">
        <v>66</v>
      </c>
      <c r="L306" s="3" t="s">
        <v>1333</v>
      </c>
      <c r="M306" s="3" t="s">
        <v>1296</v>
      </c>
      <c r="O306" s="3" t="s">
        <v>68</v>
      </c>
      <c r="P306" s="3">
        <v>12</v>
      </c>
      <c r="R306" s="3">
        <v>4</v>
      </c>
      <c r="S306" s="3">
        <v>20</v>
      </c>
      <c r="T306" s="3">
        <v>4</v>
      </c>
      <c r="Y306" s="3">
        <v>18</v>
      </c>
      <c r="Z306" s="3">
        <v>76</v>
      </c>
      <c r="AI306" s="3">
        <v>2</v>
      </c>
      <c r="AP306" s="3">
        <v>1</v>
      </c>
    </row>
    <row r="307" spans="1:43" ht="14.25" customHeight="1" x14ac:dyDescent="0.2">
      <c r="A307" s="3">
        <v>183</v>
      </c>
      <c r="B307" s="3">
        <v>183</v>
      </c>
      <c r="C307" s="3" t="s">
        <v>1214</v>
      </c>
      <c r="D307" s="3" t="s">
        <v>44</v>
      </c>
      <c r="E307" s="3">
        <v>183</v>
      </c>
      <c r="F307" s="3" t="s">
        <v>1334</v>
      </c>
      <c r="G307" s="3" t="s">
        <v>1335</v>
      </c>
      <c r="H307" s="3" t="s">
        <v>267</v>
      </c>
      <c r="I307" s="3" t="s">
        <v>955</v>
      </c>
      <c r="J307" s="3" t="s">
        <v>49</v>
      </c>
      <c r="K307" s="3" t="s">
        <v>66</v>
      </c>
      <c r="L307" s="3" t="s">
        <v>1336</v>
      </c>
      <c r="M307" s="3" t="s">
        <v>1337</v>
      </c>
      <c r="N307" s="3" t="s">
        <v>1338</v>
      </c>
      <c r="O307" s="3" t="s">
        <v>68</v>
      </c>
      <c r="P307" s="3">
        <v>24</v>
      </c>
      <c r="Q307" s="3">
        <v>24</v>
      </c>
      <c r="R307" s="3">
        <v>12</v>
      </c>
      <c r="S307" s="3">
        <v>24</v>
      </c>
      <c r="T307" s="3">
        <v>12</v>
      </c>
      <c r="U307" s="3">
        <v>2</v>
      </c>
      <c r="V307" s="3">
        <v>4</v>
      </c>
      <c r="Y307" s="3">
        <v>62</v>
      </c>
      <c r="Z307" s="3">
        <v>80</v>
      </c>
      <c r="AA307" s="3">
        <v>40</v>
      </c>
      <c r="AB307" s="3">
        <v>12</v>
      </c>
      <c r="AD307" s="3">
        <v>4</v>
      </c>
      <c r="AI307" s="3">
        <v>4</v>
      </c>
      <c r="AP307" s="3">
        <v>1</v>
      </c>
    </row>
    <row r="308" spans="1:43" ht="14.25" customHeight="1" x14ac:dyDescent="0.2">
      <c r="C308" s="3" t="s">
        <v>1214</v>
      </c>
      <c r="D308" s="3" t="s">
        <v>228</v>
      </c>
      <c r="F308" s="3" t="s">
        <v>1339</v>
      </c>
      <c r="H308" s="3" t="s">
        <v>267</v>
      </c>
      <c r="I308" s="3" t="s">
        <v>1340</v>
      </c>
      <c r="J308" s="3" t="s">
        <v>49</v>
      </c>
      <c r="K308" s="3" t="s">
        <v>138</v>
      </c>
      <c r="L308" s="3" t="s">
        <v>1341</v>
      </c>
      <c r="O308" s="3" t="s">
        <v>1342</v>
      </c>
      <c r="Z308" s="3">
        <v>36</v>
      </c>
      <c r="AP308" s="3">
        <v>1</v>
      </c>
    </row>
    <row r="309" spans="1:43" ht="14.25" customHeight="1" x14ac:dyDescent="0.2">
      <c r="C309" s="3" t="s">
        <v>1214</v>
      </c>
      <c r="D309" s="3" t="s">
        <v>228</v>
      </c>
      <c r="F309" s="3" t="s">
        <v>1343</v>
      </c>
      <c r="H309" s="3" t="s">
        <v>267</v>
      </c>
      <c r="I309" s="3" t="s">
        <v>1282</v>
      </c>
      <c r="J309" s="3" t="s">
        <v>49</v>
      </c>
      <c r="K309" s="3" t="s">
        <v>138</v>
      </c>
      <c r="L309" s="3" t="s">
        <v>1344</v>
      </c>
      <c r="M309" s="3" t="s">
        <v>1345</v>
      </c>
      <c r="O309" s="3" t="s">
        <v>129</v>
      </c>
      <c r="Q309" s="3">
        <v>8</v>
      </c>
      <c r="R309" s="3">
        <v>8</v>
      </c>
      <c r="S309" s="3">
        <v>24</v>
      </c>
      <c r="V309" s="3">
        <v>8</v>
      </c>
      <c r="Y309" s="3">
        <v>24</v>
      </c>
      <c r="Z309" s="3">
        <v>40</v>
      </c>
      <c r="AB309" s="3">
        <v>3</v>
      </c>
      <c r="AM309" s="3">
        <v>40</v>
      </c>
      <c r="AP309" s="3">
        <v>1</v>
      </c>
    </row>
    <row r="310" spans="1:43" ht="14.25" customHeight="1" x14ac:dyDescent="0.2">
      <c r="C310" s="3" t="s">
        <v>1214</v>
      </c>
      <c r="D310" s="3" t="s">
        <v>228</v>
      </c>
      <c r="F310" s="3" t="s">
        <v>1346</v>
      </c>
      <c r="H310" s="3" t="s">
        <v>267</v>
      </c>
      <c r="I310" s="3" t="s">
        <v>1261</v>
      </c>
      <c r="J310" s="3" t="s">
        <v>49</v>
      </c>
      <c r="K310" s="3" t="s">
        <v>138</v>
      </c>
      <c r="L310" s="3" t="s">
        <v>1347</v>
      </c>
      <c r="M310" s="3" t="s">
        <v>1348</v>
      </c>
      <c r="O310" s="3" t="s">
        <v>124</v>
      </c>
      <c r="P310" s="3">
        <v>20</v>
      </c>
      <c r="S310" s="3">
        <v>20</v>
      </c>
      <c r="Z310" s="3">
        <v>40</v>
      </c>
      <c r="AM310" s="3">
        <v>40</v>
      </c>
      <c r="AP310" s="3">
        <v>1</v>
      </c>
    </row>
    <row r="311" spans="1:43" ht="14.25" customHeight="1" x14ac:dyDescent="0.2">
      <c r="A311" s="3">
        <v>320</v>
      </c>
      <c r="B311" s="3">
        <v>320</v>
      </c>
      <c r="C311" s="3" t="s">
        <v>1214</v>
      </c>
      <c r="D311" s="3" t="s">
        <v>843</v>
      </c>
      <c r="E311" s="3">
        <v>320</v>
      </c>
      <c r="F311" s="3" t="s">
        <v>1349</v>
      </c>
      <c r="G311" s="3" t="s">
        <v>1350</v>
      </c>
      <c r="I311" s="3" t="s">
        <v>955</v>
      </c>
      <c r="J311" s="3" t="s">
        <v>159</v>
      </c>
      <c r="O311" s="3" t="s">
        <v>996</v>
      </c>
      <c r="P311" s="3">
        <v>1</v>
      </c>
      <c r="R311" s="3">
        <v>1</v>
      </c>
      <c r="S311" s="3">
        <v>1</v>
      </c>
      <c r="Y311" s="3">
        <v>1</v>
      </c>
      <c r="Z311" s="3">
        <v>2</v>
      </c>
      <c r="AG311" s="3">
        <v>1</v>
      </c>
      <c r="AO311" s="3">
        <v>1</v>
      </c>
      <c r="AQ311" s="3">
        <v>1</v>
      </c>
    </row>
    <row r="312" spans="1:43" ht="14.25" customHeight="1" x14ac:dyDescent="0.2">
      <c r="A312" s="3">
        <v>324</v>
      </c>
      <c r="B312" s="3">
        <v>324</v>
      </c>
      <c r="C312" s="3" t="s">
        <v>1214</v>
      </c>
      <c r="D312" s="3" t="s">
        <v>843</v>
      </c>
      <c r="E312" s="3">
        <v>324</v>
      </c>
      <c r="F312" s="3" t="s">
        <v>1351</v>
      </c>
      <c r="I312" s="3" t="s">
        <v>1352</v>
      </c>
      <c r="J312" s="3" t="s">
        <v>159</v>
      </c>
      <c r="O312" s="3" t="s">
        <v>1353</v>
      </c>
      <c r="P312" s="3">
        <v>1</v>
      </c>
      <c r="R312" s="3">
        <v>1</v>
      </c>
      <c r="S312" s="3">
        <v>1</v>
      </c>
      <c r="Y312" s="3">
        <v>1</v>
      </c>
      <c r="Z312" s="3">
        <v>1</v>
      </c>
      <c r="AG312" s="3">
        <v>1</v>
      </c>
      <c r="AO312" s="3">
        <v>1</v>
      </c>
      <c r="AQ312" s="3">
        <v>1</v>
      </c>
    </row>
    <row r="313" spans="1:43" ht="14.25" customHeight="1" x14ac:dyDescent="0.2">
      <c r="A313" s="3">
        <v>325</v>
      </c>
      <c r="B313" s="3">
        <v>325</v>
      </c>
      <c r="C313" s="3" t="s">
        <v>1214</v>
      </c>
      <c r="D313" s="3" t="s">
        <v>843</v>
      </c>
      <c r="E313" s="3">
        <v>325</v>
      </c>
      <c r="F313" s="3" t="s">
        <v>1354</v>
      </c>
      <c r="G313" s="3" t="s">
        <v>1355</v>
      </c>
      <c r="I313" s="3" t="s">
        <v>955</v>
      </c>
      <c r="J313" s="3" t="s">
        <v>159</v>
      </c>
      <c r="O313" s="3" t="s">
        <v>996</v>
      </c>
      <c r="P313" s="3">
        <v>2</v>
      </c>
      <c r="R313" s="3">
        <v>1</v>
      </c>
      <c r="S313" s="3">
        <v>1</v>
      </c>
      <c r="Z313" s="3">
        <v>2</v>
      </c>
      <c r="AQ313" s="3">
        <v>1</v>
      </c>
    </row>
    <row r="314" spans="1:43" ht="14.25" customHeight="1" x14ac:dyDescent="0.2">
      <c r="A314" s="3">
        <v>327</v>
      </c>
      <c r="B314" s="3">
        <v>327</v>
      </c>
      <c r="C314" s="3" t="s">
        <v>1214</v>
      </c>
      <c r="D314" s="3" t="s">
        <v>843</v>
      </c>
      <c r="E314" s="3">
        <v>327</v>
      </c>
      <c r="F314" s="3" t="s">
        <v>1356</v>
      </c>
      <c r="G314" s="3" t="s">
        <v>1357</v>
      </c>
      <c r="H314" s="3">
        <v>428789</v>
      </c>
      <c r="I314" s="3" t="s">
        <v>955</v>
      </c>
      <c r="J314" s="3" t="s">
        <v>159</v>
      </c>
      <c r="O314" s="3" t="s">
        <v>996</v>
      </c>
      <c r="P314" s="3">
        <v>1</v>
      </c>
      <c r="R314" s="3">
        <v>1</v>
      </c>
      <c r="S314" s="3">
        <v>2</v>
      </c>
      <c r="T314" s="3">
        <v>1</v>
      </c>
      <c r="Y314" s="3">
        <v>2</v>
      </c>
      <c r="Z314" s="3">
        <v>2</v>
      </c>
      <c r="AQ314" s="3">
        <v>1</v>
      </c>
    </row>
    <row r="315" spans="1:43" ht="14.25" customHeight="1" x14ac:dyDescent="0.2">
      <c r="A315" s="3">
        <v>329</v>
      </c>
      <c r="B315" s="3">
        <v>329</v>
      </c>
      <c r="C315" s="3" t="s">
        <v>1214</v>
      </c>
      <c r="D315" s="3" t="s">
        <v>843</v>
      </c>
      <c r="E315" s="3">
        <v>329</v>
      </c>
      <c r="F315" s="3" t="s">
        <v>1358</v>
      </c>
      <c r="G315" s="3" t="s">
        <v>1359</v>
      </c>
      <c r="I315" s="3" t="s">
        <v>955</v>
      </c>
      <c r="J315" s="3" t="s">
        <v>159</v>
      </c>
      <c r="O315" s="3" t="s">
        <v>1360</v>
      </c>
      <c r="P315" s="3">
        <v>1</v>
      </c>
      <c r="R315" s="3">
        <v>1</v>
      </c>
      <c r="S315" s="3">
        <v>1</v>
      </c>
      <c r="Z315" s="3">
        <v>2</v>
      </c>
      <c r="AQ315" s="3">
        <v>1</v>
      </c>
    </row>
    <row r="316" spans="1:43" ht="14.25" customHeight="1" x14ac:dyDescent="0.2">
      <c r="A316" s="3">
        <v>334</v>
      </c>
      <c r="B316" s="3">
        <v>334</v>
      </c>
      <c r="C316" s="3" t="s">
        <v>1214</v>
      </c>
      <c r="D316" s="3" t="s">
        <v>843</v>
      </c>
      <c r="E316" s="3">
        <v>334</v>
      </c>
      <c r="F316" s="3" t="s">
        <v>1361</v>
      </c>
      <c r="G316" s="3" t="s">
        <v>1362</v>
      </c>
      <c r="I316" s="3" t="s">
        <v>955</v>
      </c>
      <c r="J316" s="3" t="s">
        <v>159</v>
      </c>
      <c r="O316" s="3" t="s">
        <v>1363</v>
      </c>
      <c r="P316" s="3">
        <v>1</v>
      </c>
      <c r="R316" s="3">
        <v>1</v>
      </c>
      <c r="S316" s="3">
        <v>1</v>
      </c>
      <c r="Z316" s="3">
        <v>1</v>
      </c>
      <c r="AQ316" s="3">
        <v>1</v>
      </c>
    </row>
    <row r="317" spans="1:43" ht="14.25" customHeight="1" x14ac:dyDescent="0.2">
      <c r="A317" s="3">
        <v>339</v>
      </c>
      <c r="B317" s="3">
        <v>339</v>
      </c>
      <c r="C317" s="3" t="s">
        <v>1214</v>
      </c>
      <c r="D317" s="3" t="s">
        <v>843</v>
      </c>
      <c r="E317" s="3">
        <v>339</v>
      </c>
      <c r="F317" s="3" t="s">
        <v>1364</v>
      </c>
      <c r="G317" s="3" t="s">
        <v>1365</v>
      </c>
      <c r="I317" s="3" t="s">
        <v>1366</v>
      </c>
      <c r="J317" s="3" t="s">
        <v>159</v>
      </c>
      <c r="O317" s="3" t="s">
        <v>996</v>
      </c>
      <c r="P317" s="3">
        <v>1</v>
      </c>
      <c r="R317" s="3">
        <v>1</v>
      </c>
      <c r="S317" s="3">
        <v>1</v>
      </c>
      <c r="Y317" s="3">
        <v>1</v>
      </c>
      <c r="Z317" s="3">
        <v>2</v>
      </c>
      <c r="AG317" s="3">
        <v>1</v>
      </c>
      <c r="AO317" s="3">
        <v>1</v>
      </c>
      <c r="AQ317" s="3">
        <v>1</v>
      </c>
    </row>
    <row r="318" spans="1:43" ht="14.25" customHeight="1" x14ac:dyDescent="0.2">
      <c r="A318" s="3">
        <v>340</v>
      </c>
      <c r="B318" s="3">
        <v>340</v>
      </c>
      <c r="C318" s="3" t="s">
        <v>1214</v>
      </c>
      <c r="D318" s="3" t="s">
        <v>843</v>
      </c>
      <c r="E318" s="3">
        <v>340</v>
      </c>
      <c r="F318" s="3" t="s">
        <v>1367</v>
      </c>
      <c r="G318" s="3" t="s">
        <v>1368</v>
      </c>
      <c r="I318" s="3" t="s">
        <v>1352</v>
      </c>
      <c r="J318" s="3" t="s">
        <v>159</v>
      </c>
      <c r="O318" s="3" t="s">
        <v>1369</v>
      </c>
      <c r="P318" s="3">
        <v>1</v>
      </c>
      <c r="R318" s="3">
        <v>1</v>
      </c>
      <c r="S318" s="3">
        <v>1</v>
      </c>
      <c r="Y318" s="3">
        <v>1</v>
      </c>
      <c r="Z318" s="3">
        <v>1</v>
      </c>
      <c r="AG318" s="3">
        <v>1</v>
      </c>
      <c r="AO318" s="3">
        <v>1</v>
      </c>
      <c r="AQ318" s="3">
        <v>1</v>
      </c>
    </row>
    <row r="319" spans="1:43" ht="14.25" customHeight="1" x14ac:dyDescent="0.2">
      <c r="A319" s="3">
        <v>344</v>
      </c>
      <c r="B319" s="3">
        <v>344</v>
      </c>
      <c r="C319" s="3" t="s">
        <v>1214</v>
      </c>
      <c r="D319" s="3" t="s">
        <v>843</v>
      </c>
      <c r="E319" s="3">
        <v>344</v>
      </c>
      <c r="F319" s="3" t="s">
        <v>1370</v>
      </c>
      <c r="G319" s="3" t="s">
        <v>1371</v>
      </c>
      <c r="I319" s="3" t="s">
        <v>1372</v>
      </c>
      <c r="J319" s="3" t="s">
        <v>159</v>
      </c>
      <c r="O319" s="3" t="s">
        <v>1363</v>
      </c>
      <c r="P319" s="3">
        <v>1</v>
      </c>
      <c r="R319" s="3">
        <v>1</v>
      </c>
      <c r="S319" s="3">
        <v>1</v>
      </c>
      <c r="Y319" s="3">
        <v>1</v>
      </c>
      <c r="Z319" s="3">
        <v>1</v>
      </c>
      <c r="AG319" s="3">
        <v>1</v>
      </c>
      <c r="AO319" s="3">
        <v>1</v>
      </c>
      <c r="AQ319" s="3">
        <v>1</v>
      </c>
    </row>
    <row r="320" spans="1:43" ht="14.25" customHeight="1" x14ac:dyDescent="0.2">
      <c r="A320" s="3">
        <v>345</v>
      </c>
      <c r="B320" s="3">
        <v>345</v>
      </c>
      <c r="C320" s="3" t="s">
        <v>1214</v>
      </c>
      <c r="D320" s="3" t="s">
        <v>843</v>
      </c>
      <c r="E320" s="3">
        <v>345</v>
      </c>
      <c r="F320" s="3" t="s">
        <v>1373</v>
      </c>
      <c r="I320" s="3" t="s">
        <v>1327</v>
      </c>
      <c r="J320" s="3" t="s">
        <v>159</v>
      </c>
      <c r="O320" s="3" t="s">
        <v>1363</v>
      </c>
      <c r="P320" s="3">
        <v>1</v>
      </c>
      <c r="S320" s="3">
        <v>1</v>
      </c>
      <c r="Y320" s="3">
        <v>1</v>
      </c>
      <c r="Z320" s="3">
        <v>1</v>
      </c>
      <c r="AQ320" s="3">
        <v>1</v>
      </c>
    </row>
    <row r="321" spans="1:43" ht="14.25" customHeight="1" x14ac:dyDescent="0.2">
      <c r="A321" s="3">
        <v>346</v>
      </c>
      <c r="B321" s="3">
        <v>346</v>
      </c>
      <c r="C321" s="3" t="s">
        <v>1214</v>
      </c>
      <c r="D321" s="3" t="s">
        <v>843</v>
      </c>
      <c r="E321" s="3">
        <v>346</v>
      </c>
      <c r="F321" s="3" t="s">
        <v>1374</v>
      </c>
      <c r="G321" s="3" t="s">
        <v>1375</v>
      </c>
      <c r="I321" s="3" t="s">
        <v>1376</v>
      </c>
      <c r="J321" s="3" t="s">
        <v>159</v>
      </c>
      <c r="O321" s="3" t="s">
        <v>649</v>
      </c>
      <c r="P321" s="3">
        <v>1</v>
      </c>
      <c r="S321" s="3">
        <v>1</v>
      </c>
      <c r="Z321" s="3">
        <v>1</v>
      </c>
      <c r="AQ321" s="3">
        <v>1</v>
      </c>
    </row>
    <row r="322" spans="1:43" ht="14.25" customHeight="1" x14ac:dyDescent="0.2">
      <c r="A322" s="3">
        <v>347</v>
      </c>
      <c r="B322" s="3">
        <v>347</v>
      </c>
      <c r="C322" s="3" t="s">
        <v>1214</v>
      </c>
      <c r="D322" s="3" t="s">
        <v>843</v>
      </c>
      <c r="E322" s="3">
        <v>347</v>
      </c>
      <c r="F322" s="3" t="s">
        <v>1377</v>
      </c>
      <c r="G322" s="3" t="s">
        <v>1378</v>
      </c>
      <c r="I322" s="3" t="s">
        <v>955</v>
      </c>
      <c r="J322" s="3" t="s">
        <v>159</v>
      </c>
      <c r="O322" s="3" t="s">
        <v>649</v>
      </c>
      <c r="P322" s="3">
        <v>1</v>
      </c>
      <c r="S322" s="3">
        <v>1</v>
      </c>
      <c r="Z322" s="3">
        <v>1</v>
      </c>
      <c r="AG322" s="3">
        <v>1</v>
      </c>
      <c r="AO322" s="3">
        <v>1</v>
      </c>
      <c r="AQ322" s="3">
        <v>1</v>
      </c>
    </row>
    <row r="323" spans="1:43" ht="14.25" customHeight="1" x14ac:dyDescent="0.2">
      <c r="A323" s="3">
        <v>348</v>
      </c>
      <c r="B323" s="3">
        <v>348</v>
      </c>
      <c r="C323" s="3" t="s">
        <v>1214</v>
      </c>
      <c r="D323" s="3" t="s">
        <v>843</v>
      </c>
      <c r="E323" s="3">
        <v>348</v>
      </c>
      <c r="F323" s="3" t="s">
        <v>1379</v>
      </c>
      <c r="G323" s="3" t="s">
        <v>1380</v>
      </c>
      <c r="I323" s="3" t="s">
        <v>1372</v>
      </c>
      <c r="J323" s="3" t="s">
        <v>159</v>
      </c>
      <c r="O323" s="3" t="s">
        <v>649</v>
      </c>
      <c r="P323" s="3">
        <v>1</v>
      </c>
      <c r="Z323" s="3">
        <v>1</v>
      </c>
      <c r="AQ323" s="3">
        <v>1</v>
      </c>
    </row>
    <row r="324" spans="1:43" ht="14.25" customHeight="1" x14ac:dyDescent="0.2">
      <c r="A324" s="3">
        <v>349</v>
      </c>
      <c r="B324" s="3">
        <v>349</v>
      </c>
      <c r="C324" s="3" t="s">
        <v>1214</v>
      </c>
      <c r="D324" s="3" t="s">
        <v>843</v>
      </c>
      <c r="E324" s="3">
        <v>349</v>
      </c>
      <c r="F324" s="3" t="s">
        <v>1381</v>
      </c>
      <c r="G324" s="3" t="s">
        <v>1382</v>
      </c>
      <c r="I324" s="3" t="s">
        <v>955</v>
      </c>
      <c r="J324" s="3" t="s">
        <v>159</v>
      </c>
      <c r="O324" s="3" t="s">
        <v>996</v>
      </c>
      <c r="P324" s="3">
        <v>1</v>
      </c>
      <c r="R324" s="3">
        <v>1</v>
      </c>
      <c r="S324" s="3">
        <v>1</v>
      </c>
      <c r="U324" s="3">
        <v>1</v>
      </c>
      <c r="Y324" s="3">
        <v>2</v>
      </c>
      <c r="Z324" s="3">
        <v>2</v>
      </c>
      <c r="AQ324" s="3">
        <v>1</v>
      </c>
    </row>
    <row r="325" spans="1:43" ht="14.25" customHeight="1" x14ac:dyDescent="0.2">
      <c r="A325" s="3">
        <v>350</v>
      </c>
      <c r="B325" s="3">
        <v>350</v>
      </c>
      <c r="C325" s="3" t="s">
        <v>1214</v>
      </c>
      <c r="D325" s="3" t="s">
        <v>228</v>
      </c>
      <c r="E325" s="3">
        <v>350</v>
      </c>
      <c r="F325" s="3" t="s">
        <v>1383</v>
      </c>
      <c r="J325" s="3" t="s">
        <v>159</v>
      </c>
      <c r="O325" s="3" t="s">
        <v>996</v>
      </c>
      <c r="AQ325" s="3">
        <v>1</v>
      </c>
    </row>
    <row r="326" spans="1:43" ht="14.25" customHeight="1" x14ac:dyDescent="0.2">
      <c r="A326" s="3">
        <v>351</v>
      </c>
      <c r="B326" s="3">
        <v>351</v>
      </c>
      <c r="C326" s="3" t="s">
        <v>1214</v>
      </c>
      <c r="D326" s="3" t="s">
        <v>843</v>
      </c>
      <c r="E326" s="3">
        <v>351</v>
      </c>
      <c r="F326" s="3" t="s">
        <v>1384</v>
      </c>
      <c r="I326" s="3" t="s">
        <v>1352</v>
      </c>
      <c r="J326" s="3" t="s">
        <v>159</v>
      </c>
      <c r="O326" s="3" t="s">
        <v>649</v>
      </c>
      <c r="P326" s="3">
        <v>2</v>
      </c>
      <c r="R326" s="3">
        <v>1</v>
      </c>
      <c r="S326" s="3">
        <v>1</v>
      </c>
      <c r="Z326" s="3">
        <v>1</v>
      </c>
      <c r="AQ326" s="3">
        <v>1</v>
      </c>
    </row>
    <row r="327" spans="1:43" ht="14.25" customHeight="1" x14ac:dyDescent="0.2">
      <c r="A327" s="3">
        <v>354</v>
      </c>
      <c r="B327" s="3">
        <v>354</v>
      </c>
      <c r="C327" s="3" t="s">
        <v>1214</v>
      </c>
      <c r="D327" s="3" t="s">
        <v>843</v>
      </c>
      <c r="E327" s="3">
        <v>354</v>
      </c>
      <c r="F327" s="3" t="s">
        <v>1385</v>
      </c>
      <c r="I327" s="3" t="s">
        <v>1327</v>
      </c>
      <c r="J327" s="3" t="s">
        <v>159</v>
      </c>
      <c r="O327" s="3" t="s">
        <v>1363</v>
      </c>
      <c r="P327" s="3">
        <v>1</v>
      </c>
      <c r="Y327" s="3">
        <v>1</v>
      </c>
      <c r="Z327" s="3">
        <v>1</v>
      </c>
      <c r="AQ327" s="3">
        <v>1</v>
      </c>
    </row>
    <row r="328" spans="1:43" ht="14.25" customHeight="1" x14ac:dyDescent="0.2">
      <c r="A328" s="3">
        <v>359</v>
      </c>
      <c r="B328" s="3">
        <v>359</v>
      </c>
      <c r="C328" s="3" t="s">
        <v>1214</v>
      </c>
      <c r="D328" s="3" t="s">
        <v>843</v>
      </c>
      <c r="E328" s="3">
        <v>359</v>
      </c>
      <c r="F328" s="3" t="s">
        <v>1386</v>
      </c>
      <c r="I328" s="3" t="s">
        <v>1387</v>
      </c>
      <c r="J328" s="3" t="s">
        <v>159</v>
      </c>
      <c r="O328" s="3" t="s">
        <v>996</v>
      </c>
      <c r="AQ328" s="3">
        <v>1</v>
      </c>
    </row>
    <row r="329" spans="1:43" ht="14.25" customHeight="1" x14ac:dyDescent="0.2">
      <c r="A329" s="3">
        <v>360</v>
      </c>
      <c r="B329" s="3">
        <v>360</v>
      </c>
      <c r="C329" s="3" t="s">
        <v>1214</v>
      </c>
      <c r="D329" s="3" t="s">
        <v>843</v>
      </c>
      <c r="E329" s="3">
        <v>360</v>
      </c>
      <c r="F329" s="3" t="s">
        <v>1388</v>
      </c>
      <c r="G329" s="3" t="s">
        <v>1389</v>
      </c>
      <c r="I329" s="3" t="s">
        <v>1352</v>
      </c>
      <c r="J329" s="3" t="s">
        <v>159</v>
      </c>
      <c r="AQ329" s="3">
        <v>1</v>
      </c>
    </row>
    <row r="330" spans="1:43" ht="14.25" customHeight="1" x14ac:dyDescent="0.2">
      <c r="A330" s="3">
        <v>361</v>
      </c>
      <c r="B330" s="3">
        <v>361</v>
      </c>
      <c r="C330" s="3" t="s">
        <v>1214</v>
      </c>
      <c r="D330" s="3" t="s">
        <v>992</v>
      </c>
      <c r="E330" s="3">
        <v>361</v>
      </c>
      <c r="F330" s="3" t="s">
        <v>1390</v>
      </c>
      <c r="I330" s="3" t="s">
        <v>1387</v>
      </c>
      <c r="J330" s="3" t="s">
        <v>159</v>
      </c>
      <c r="AQ330" s="3">
        <v>1</v>
      </c>
    </row>
    <row r="331" spans="1:43" ht="14.25" customHeight="1" x14ac:dyDescent="0.2">
      <c r="A331" s="3">
        <v>513</v>
      </c>
      <c r="B331" s="3">
        <v>513</v>
      </c>
      <c r="C331" s="3" t="s">
        <v>1214</v>
      </c>
      <c r="D331" s="3" t="s">
        <v>812</v>
      </c>
      <c r="E331" s="3">
        <v>513</v>
      </c>
      <c r="F331" s="3" t="s">
        <v>1391</v>
      </c>
      <c r="G331" s="3" t="s">
        <v>1392</v>
      </c>
      <c r="I331" s="3" t="s">
        <v>1366</v>
      </c>
      <c r="J331" s="3" t="s">
        <v>159</v>
      </c>
      <c r="O331" s="3" t="s">
        <v>649</v>
      </c>
      <c r="AQ331" s="3">
        <v>1</v>
      </c>
    </row>
    <row r="332" spans="1:43" ht="14.25" customHeight="1" x14ac:dyDescent="0.2">
      <c r="A332" s="3">
        <v>514</v>
      </c>
      <c r="B332" s="3">
        <v>514</v>
      </c>
      <c r="C332" s="3" t="s">
        <v>1214</v>
      </c>
      <c r="D332" s="3" t="s">
        <v>812</v>
      </c>
      <c r="E332" s="3">
        <v>514</v>
      </c>
      <c r="F332" s="3" t="s">
        <v>1393</v>
      </c>
      <c r="G332" s="3" t="s">
        <v>1394</v>
      </c>
      <c r="I332" s="3" t="s">
        <v>1366</v>
      </c>
      <c r="J332" s="3" t="s">
        <v>159</v>
      </c>
      <c r="O332" s="3" t="s">
        <v>649</v>
      </c>
      <c r="AQ332" s="3">
        <v>1</v>
      </c>
    </row>
    <row r="333" spans="1:43" ht="14.25" customHeight="1" x14ac:dyDescent="0.2">
      <c r="A333" s="3" t="s">
        <v>1395</v>
      </c>
      <c r="B333" s="3" t="s">
        <v>1395</v>
      </c>
      <c r="C333" s="3" t="s">
        <v>1214</v>
      </c>
      <c r="D333" s="3" t="s">
        <v>812</v>
      </c>
      <c r="E333" s="3" t="s">
        <v>1395</v>
      </c>
      <c r="F333" s="3" t="s">
        <v>1396</v>
      </c>
      <c r="G333" s="3" t="s">
        <v>1397</v>
      </c>
      <c r="I333" s="3" t="s">
        <v>955</v>
      </c>
      <c r="J333" s="3" t="s">
        <v>159</v>
      </c>
      <c r="O333" s="3" t="s">
        <v>649</v>
      </c>
      <c r="AQ333" s="3">
        <v>1</v>
      </c>
    </row>
    <row r="334" spans="1:43" ht="14.25" customHeight="1" x14ac:dyDescent="0.2">
      <c r="A334" s="3" t="s">
        <v>1398</v>
      </c>
      <c r="B334" s="3" t="s">
        <v>1398</v>
      </c>
      <c r="C334" s="3" t="s">
        <v>1214</v>
      </c>
      <c r="D334" s="3" t="s">
        <v>812</v>
      </c>
      <c r="E334" s="3" t="s">
        <v>1398</v>
      </c>
      <c r="F334" s="3" t="s">
        <v>212</v>
      </c>
      <c r="G334" s="3" t="s">
        <v>1399</v>
      </c>
      <c r="I334" s="3" t="s">
        <v>955</v>
      </c>
      <c r="J334" s="3" t="s">
        <v>159</v>
      </c>
      <c r="O334" s="3" t="s">
        <v>649</v>
      </c>
      <c r="AQ334" s="3">
        <v>1</v>
      </c>
    </row>
    <row r="335" spans="1:43" ht="14.25" customHeight="1" x14ac:dyDescent="0.2">
      <c r="A335" s="3" t="s">
        <v>1400</v>
      </c>
      <c r="B335" s="3" t="s">
        <v>1400</v>
      </c>
      <c r="C335" s="3" t="s">
        <v>1214</v>
      </c>
      <c r="D335" s="3" t="s">
        <v>812</v>
      </c>
      <c r="E335" s="3" t="s">
        <v>1400</v>
      </c>
      <c r="F335" s="3" t="s">
        <v>1401</v>
      </c>
      <c r="G335" s="3" t="s">
        <v>1402</v>
      </c>
      <c r="I335" s="3" t="s">
        <v>1254</v>
      </c>
      <c r="J335" s="3" t="s">
        <v>159</v>
      </c>
      <c r="O335" s="3" t="s">
        <v>1360</v>
      </c>
      <c r="AQ335" s="3">
        <v>1</v>
      </c>
    </row>
    <row r="336" spans="1:43" ht="14.25" customHeight="1" x14ac:dyDescent="0.2">
      <c r="A336" s="3" t="s">
        <v>1403</v>
      </c>
      <c r="B336" s="3" t="s">
        <v>1403</v>
      </c>
      <c r="C336" s="3" t="s">
        <v>1214</v>
      </c>
      <c r="D336" s="3" t="s">
        <v>812</v>
      </c>
      <c r="E336" s="3" t="s">
        <v>1403</v>
      </c>
      <c r="F336" s="3" t="s">
        <v>1404</v>
      </c>
      <c r="G336" s="3" t="s">
        <v>1405</v>
      </c>
      <c r="I336" s="3" t="s">
        <v>955</v>
      </c>
      <c r="J336" s="3" t="s">
        <v>159</v>
      </c>
      <c r="O336" s="3" t="s">
        <v>1360</v>
      </c>
      <c r="AQ336" s="3">
        <v>1</v>
      </c>
    </row>
    <row r="337" spans="1:43" ht="14.25" customHeight="1" x14ac:dyDescent="0.2">
      <c r="A337" s="3" t="s">
        <v>1406</v>
      </c>
      <c r="B337" s="3" t="s">
        <v>1406</v>
      </c>
      <c r="C337" s="3" t="s">
        <v>1214</v>
      </c>
      <c r="D337" s="3" t="s">
        <v>812</v>
      </c>
      <c r="E337" s="3" t="s">
        <v>1406</v>
      </c>
      <c r="F337" s="3" t="s">
        <v>1407</v>
      </c>
      <c r="G337" s="3" t="s">
        <v>1311</v>
      </c>
      <c r="I337" s="3" t="s">
        <v>1408</v>
      </c>
      <c r="J337" s="3" t="s">
        <v>159</v>
      </c>
      <c r="O337" s="3" t="s">
        <v>1360</v>
      </c>
      <c r="AQ337" s="3">
        <v>1</v>
      </c>
    </row>
    <row r="338" spans="1:43" ht="14.25" customHeight="1" x14ac:dyDescent="0.2">
      <c r="A338" s="3">
        <v>124</v>
      </c>
      <c r="B338" s="3">
        <v>124</v>
      </c>
      <c r="C338" s="3" t="s">
        <v>1409</v>
      </c>
      <c r="D338" s="3" t="s">
        <v>44</v>
      </c>
      <c r="E338" s="3">
        <v>124</v>
      </c>
      <c r="F338" s="3" t="s">
        <v>1410</v>
      </c>
      <c r="G338" s="3" t="s">
        <v>1411</v>
      </c>
      <c r="H338" s="3" t="s">
        <v>1412</v>
      </c>
      <c r="I338" s="3" t="s">
        <v>1413</v>
      </c>
      <c r="J338" s="3" t="s">
        <v>49</v>
      </c>
      <c r="K338" s="3" t="s">
        <v>138</v>
      </c>
      <c r="L338" s="3" t="s">
        <v>1414</v>
      </c>
      <c r="M338" s="3" t="s">
        <v>1415</v>
      </c>
      <c r="N338" s="3" t="s">
        <v>1416</v>
      </c>
      <c r="O338" s="3" t="s">
        <v>1417</v>
      </c>
      <c r="P338" s="3" t="s">
        <v>1418</v>
      </c>
      <c r="R338" s="3" t="s">
        <v>1418</v>
      </c>
      <c r="U338" s="3" t="s">
        <v>1418</v>
      </c>
      <c r="Y338" s="3" t="s">
        <v>1418</v>
      </c>
      <c r="Z338" s="3">
        <v>168</v>
      </c>
      <c r="AP338" s="3">
        <v>1</v>
      </c>
    </row>
    <row r="339" spans="1:43" ht="14.25" customHeight="1" x14ac:dyDescent="0.2">
      <c r="A339" s="3">
        <v>125</v>
      </c>
      <c r="B339" s="3">
        <v>125</v>
      </c>
      <c r="C339" s="3" t="s">
        <v>1409</v>
      </c>
      <c r="D339" s="3" t="s">
        <v>44</v>
      </c>
      <c r="E339" s="3">
        <v>125</v>
      </c>
      <c r="F339" s="3" t="s">
        <v>1419</v>
      </c>
      <c r="G339" s="3" t="s">
        <v>1420</v>
      </c>
      <c r="H339" s="3" t="s">
        <v>1421</v>
      </c>
      <c r="I339" s="3" t="s">
        <v>1422</v>
      </c>
      <c r="J339" s="3" t="s">
        <v>49</v>
      </c>
      <c r="K339" s="3" t="s">
        <v>138</v>
      </c>
      <c r="L339" s="3" t="s">
        <v>239</v>
      </c>
      <c r="M339" s="3" t="s">
        <v>1423</v>
      </c>
      <c r="N339" s="3" t="s">
        <v>1416</v>
      </c>
      <c r="O339" s="3" t="s">
        <v>1417</v>
      </c>
      <c r="P339" s="3" t="s">
        <v>1424</v>
      </c>
      <c r="Q339" s="3" t="s">
        <v>1425</v>
      </c>
      <c r="R339" s="3" t="s">
        <v>1426</v>
      </c>
      <c r="U339" s="3" t="s">
        <v>1426</v>
      </c>
      <c r="Y339" s="3" t="s">
        <v>1424</v>
      </c>
      <c r="Z339" s="3">
        <v>168</v>
      </c>
      <c r="AP339" s="3">
        <v>1</v>
      </c>
    </row>
    <row r="340" spans="1:43" ht="14.25" customHeight="1" x14ac:dyDescent="0.2">
      <c r="A340" s="3">
        <v>126</v>
      </c>
      <c r="B340" s="3">
        <v>126</v>
      </c>
      <c r="C340" s="3" t="s">
        <v>1409</v>
      </c>
      <c r="D340" s="3" t="s">
        <v>44</v>
      </c>
      <c r="E340" s="3">
        <v>126</v>
      </c>
      <c r="F340" s="3" t="s">
        <v>1427</v>
      </c>
      <c r="G340" s="3" t="s">
        <v>1428</v>
      </c>
      <c r="H340" s="3" t="s">
        <v>1429</v>
      </c>
      <c r="I340" s="3" t="s">
        <v>1427</v>
      </c>
      <c r="J340" s="3" t="s">
        <v>49</v>
      </c>
      <c r="K340" s="3" t="s">
        <v>138</v>
      </c>
      <c r="L340" s="3" t="s">
        <v>1430</v>
      </c>
      <c r="M340" s="3" t="s">
        <v>1431</v>
      </c>
      <c r="N340" s="3" t="s">
        <v>1416</v>
      </c>
      <c r="O340" s="3" t="s">
        <v>1417</v>
      </c>
      <c r="P340" s="3" t="s">
        <v>1424</v>
      </c>
      <c r="R340" s="3" t="s">
        <v>1426</v>
      </c>
      <c r="U340" s="3" t="s">
        <v>1426</v>
      </c>
      <c r="Y340" s="3" t="s">
        <v>1424</v>
      </c>
      <c r="Z340" s="3">
        <v>168</v>
      </c>
      <c r="AP340" s="3">
        <v>1</v>
      </c>
    </row>
    <row r="341" spans="1:43" ht="14.25" customHeight="1" x14ac:dyDescent="0.2">
      <c r="A341" s="3">
        <v>127</v>
      </c>
      <c r="B341" s="3">
        <v>127</v>
      </c>
      <c r="C341" s="3" t="s">
        <v>1409</v>
      </c>
      <c r="D341" s="3" t="s">
        <v>44</v>
      </c>
      <c r="E341" s="3">
        <v>127</v>
      </c>
      <c r="F341" s="3" t="s">
        <v>1432</v>
      </c>
      <c r="G341" s="3" t="s">
        <v>1433</v>
      </c>
      <c r="H341" s="3" t="s">
        <v>1434</v>
      </c>
      <c r="I341" s="3" t="s">
        <v>1427</v>
      </c>
      <c r="J341" s="3" t="s">
        <v>49</v>
      </c>
      <c r="K341" s="3" t="s">
        <v>138</v>
      </c>
      <c r="L341" s="3" t="s">
        <v>1435</v>
      </c>
      <c r="M341" s="3" t="s">
        <v>1436</v>
      </c>
      <c r="O341" s="3" t="s">
        <v>1417</v>
      </c>
      <c r="P341" s="3" t="s">
        <v>1418</v>
      </c>
      <c r="R341" s="3" t="s">
        <v>1437</v>
      </c>
      <c r="U341" s="3" t="s">
        <v>1418</v>
      </c>
      <c r="Y341" s="3" t="s">
        <v>1418</v>
      </c>
      <c r="Z341" s="3">
        <v>168</v>
      </c>
      <c r="AP341" s="3">
        <v>1</v>
      </c>
    </row>
    <row r="342" spans="1:43" ht="14.25" customHeight="1" x14ac:dyDescent="0.2">
      <c r="A342" s="3">
        <v>129</v>
      </c>
      <c r="B342" s="3">
        <v>129</v>
      </c>
      <c r="C342" s="3" t="s">
        <v>1409</v>
      </c>
      <c r="D342" s="3" t="s">
        <v>44</v>
      </c>
      <c r="E342" s="3">
        <v>129</v>
      </c>
      <c r="F342" s="3" t="s">
        <v>1438</v>
      </c>
      <c r="G342" s="3" t="s">
        <v>1439</v>
      </c>
      <c r="H342" s="3" t="s">
        <v>1440</v>
      </c>
      <c r="I342" s="3" t="s">
        <v>1441</v>
      </c>
      <c r="J342" s="3" t="s">
        <v>49</v>
      </c>
      <c r="K342" s="3" t="s">
        <v>66</v>
      </c>
      <c r="L342" s="3" t="s">
        <v>167</v>
      </c>
      <c r="M342" s="3" t="s">
        <v>1442</v>
      </c>
      <c r="O342" s="3" t="s">
        <v>1443</v>
      </c>
      <c r="P342" s="3">
        <v>20</v>
      </c>
      <c r="Q342" s="3">
        <v>24</v>
      </c>
      <c r="R342" s="3">
        <v>20</v>
      </c>
      <c r="Y342" s="3">
        <v>24</v>
      </c>
      <c r="AJ342" s="3">
        <v>20</v>
      </c>
      <c r="AL342" s="3">
        <v>40</v>
      </c>
      <c r="AP342" s="3">
        <v>1</v>
      </c>
    </row>
    <row r="343" spans="1:43" ht="14.25" customHeight="1" x14ac:dyDescent="0.2">
      <c r="A343" s="3">
        <v>132</v>
      </c>
      <c r="B343" s="3">
        <v>132</v>
      </c>
      <c r="C343" s="3" t="s">
        <v>1409</v>
      </c>
      <c r="D343" s="3" t="s">
        <v>44</v>
      </c>
      <c r="E343" s="3">
        <v>132</v>
      </c>
      <c r="F343" s="3" t="s">
        <v>1444</v>
      </c>
      <c r="G343" s="3" t="s">
        <v>1445</v>
      </c>
      <c r="H343" s="3" t="s">
        <v>1446</v>
      </c>
      <c r="I343" s="3" t="s">
        <v>1447</v>
      </c>
      <c r="J343" s="3" t="s">
        <v>49</v>
      </c>
      <c r="K343" s="3" t="s">
        <v>138</v>
      </c>
      <c r="L343" s="3" t="s">
        <v>1448</v>
      </c>
      <c r="M343" s="3" t="s">
        <v>1449</v>
      </c>
      <c r="N343" s="3" t="s">
        <v>1416</v>
      </c>
      <c r="O343" s="3" t="s">
        <v>1417</v>
      </c>
      <c r="P343" s="3" t="s">
        <v>1450</v>
      </c>
      <c r="Y343" s="3" t="s">
        <v>1450</v>
      </c>
      <c r="Z343" s="3">
        <v>168</v>
      </c>
      <c r="AP343" s="3">
        <v>1</v>
      </c>
    </row>
    <row r="344" spans="1:43" ht="14.25" customHeight="1" x14ac:dyDescent="0.2">
      <c r="A344" s="3">
        <v>135</v>
      </c>
      <c r="B344" s="3">
        <v>135</v>
      </c>
      <c r="C344" s="3" t="s">
        <v>1409</v>
      </c>
      <c r="D344" s="3" t="s">
        <v>44</v>
      </c>
      <c r="E344" s="3">
        <v>135</v>
      </c>
      <c r="F344" s="3" t="s">
        <v>1451</v>
      </c>
      <c r="G344" s="3" t="s">
        <v>1433</v>
      </c>
      <c r="H344" s="3" t="s">
        <v>1452</v>
      </c>
      <c r="I344" s="3" t="s">
        <v>1422</v>
      </c>
      <c r="J344" s="3" t="s">
        <v>49</v>
      </c>
      <c r="K344" s="3" t="s">
        <v>138</v>
      </c>
      <c r="L344" s="3" t="s">
        <v>1453</v>
      </c>
      <c r="M344" s="3" t="s">
        <v>1454</v>
      </c>
      <c r="O344" s="3" t="s">
        <v>1417</v>
      </c>
      <c r="P344" s="3" t="s">
        <v>1418</v>
      </c>
      <c r="R344" s="3" t="s">
        <v>1418</v>
      </c>
      <c r="U344" s="3" t="s">
        <v>1418</v>
      </c>
      <c r="Y344" s="3" t="s">
        <v>1418</v>
      </c>
      <c r="AP344" s="3">
        <v>1</v>
      </c>
    </row>
    <row r="345" spans="1:43" ht="14.25" customHeight="1" x14ac:dyDescent="0.2">
      <c r="A345" s="3">
        <v>143</v>
      </c>
      <c r="B345" s="3">
        <v>143</v>
      </c>
      <c r="C345" s="3" t="s">
        <v>1409</v>
      </c>
      <c r="D345" s="3" t="s">
        <v>44</v>
      </c>
      <c r="E345" s="3">
        <v>143</v>
      </c>
      <c r="F345" s="3" t="s">
        <v>1455</v>
      </c>
      <c r="G345" s="3" t="s">
        <v>1456</v>
      </c>
      <c r="H345" s="3" t="s">
        <v>1457</v>
      </c>
      <c r="I345" s="3" t="s">
        <v>1447</v>
      </c>
      <c r="J345" s="3" t="s">
        <v>49</v>
      </c>
      <c r="K345" s="3" t="s">
        <v>138</v>
      </c>
      <c r="L345" s="3" t="s">
        <v>1458</v>
      </c>
      <c r="M345" s="3" t="s">
        <v>1459</v>
      </c>
      <c r="N345" s="3" t="s">
        <v>1416</v>
      </c>
      <c r="O345" s="3" t="s">
        <v>1417</v>
      </c>
      <c r="P345" s="3" t="s">
        <v>1450</v>
      </c>
      <c r="Y345" s="3" t="s">
        <v>1450</v>
      </c>
      <c r="Z345" s="3">
        <v>168</v>
      </c>
      <c r="AP345" s="3">
        <v>1</v>
      </c>
    </row>
    <row r="346" spans="1:43" ht="14.25" customHeight="1" x14ac:dyDescent="0.2">
      <c r="A346" s="3">
        <v>165</v>
      </c>
      <c r="B346" s="3">
        <v>165</v>
      </c>
      <c r="C346" s="3" t="s">
        <v>1409</v>
      </c>
      <c r="D346" s="3" t="s">
        <v>44</v>
      </c>
      <c r="E346" s="3">
        <v>165</v>
      </c>
      <c r="F346" s="3" t="s">
        <v>1460</v>
      </c>
      <c r="G346" s="3" t="s">
        <v>1461</v>
      </c>
      <c r="H346" s="3" t="s">
        <v>1462</v>
      </c>
      <c r="I346" s="3" t="s">
        <v>1447</v>
      </c>
      <c r="J346" s="3" t="s">
        <v>49</v>
      </c>
      <c r="K346" s="3" t="s">
        <v>138</v>
      </c>
      <c r="L346" s="3" t="s">
        <v>1463</v>
      </c>
      <c r="M346" s="3" t="s">
        <v>1459</v>
      </c>
      <c r="O346" s="3" t="s">
        <v>1417</v>
      </c>
      <c r="P346" s="3" t="s">
        <v>1450</v>
      </c>
      <c r="R346" s="3" t="s">
        <v>1418</v>
      </c>
      <c r="U346" s="3" t="s">
        <v>1418</v>
      </c>
      <c r="Y346" s="3" t="s">
        <v>1418</v>
      </c>
      <c r="Z346" s="3">
        <v>168</v>
      </c>
      <c r="AP346" s="3">
        <v>1</v>
      </c>
    </row>
    <row r="347" spans="1:43" ht="14.25" customHeight="1" x14ac:dyDescent="0.2">
      <c r="A347" s="3">
        <v>176</v>
      </c>
      <c r="B347" s="3">
        <v>176</v>
      </c>
      <c r="C347" s="3" t="s">
        <v>1409</v>
      </c>
      <c r="D347" s="3" t="s">
        <v>228</v>
      </c>
      <c r="E347" s="3">
        <v>176</v>
      </c>
      <c r="F347" s="3" t="s">
        <v>1464</v>
      </c>
      <c r="G347" s="3" t="s">
        <v>1465</v>
      </c>
      <c r="I347" s="3" t="s">
        <v>167</v>
      </c>
      <c r="J347" s="3" t="s">
        <v>49</v>
      </c>
      <c r="L347" s="3" t="s">
        <v>1466</v>
      </c>
      <c r="O347" s="3" t="s">
        <v>1467</v>
      </c>
      <c r="AP347" s="3">
        <v>1</v>
      </c>
    </row>
    <row r="348" spans="1:43" ht="14.25" customHeight="1" x14ac:dyDescent="0.2">
      <c r="A348" s="3">
        <v>177</v>
      </c>
      <c r="B348" s="3">
        <v>177</v>
      </c>
      <c r="C348" s="3" t="s">
        <v>1409</v>
      </c>
      <c r="D348" s="3" t="s">
        <v>44</v>
      </c>
      <c r="E348" s="3">
        <v>177</v>
      </c>
      <c r="F348" s="3" t="s">
        <v>1468</v>
      </c>
      <c r="G348" s="3" t="s">
        <v>1469</v>
      </c>
      <c r="I348" s="3" t="s">
        <v>167</v>
      </c>
      <c r="J348" s="3" t="s">
        <v>49</v>
      </c>
      <c r="K348" s="3" t="s">
        <v>285</v>
      </c>
      <c r="L348" s="3" t="s">
        <v>1470</v>
      </c>
      <c r="O348" s="3" t="s">
        <v>1471</v>
      </c>
      <c r="P348" s="3">
        <v>4</v>
      </c>
      <c r="Y348" s="3" t="s">
        <v>1418</v>
      </c>
      <c r="Z348" s="3">
        <v>35</v>
      </c>
      <c r="AP348" s="3">
        <v>1</v>
      </c>
    </row>
    <row r="349" spans="1:43" ht="14.25" customHeight="1" x14ac:dyDescent="0.2">
      <c r="A349" s="3">
        <v>182</v>
      </c>
      <c r="B349" s="3">
        <v>182</v>
      </c>
      <c r="C349" s="3" t="s">
        <v>1409</v>
      </c>
      <c r="D349" s="3" t="s">
        <v>228</v>
      </c>
      <c r="E349" s="3">
        <v>182</v>
      </c>
      <c r="F349" s="3" t="s">
        <v>1472</v>
      </c>
      <c r="G349" s="3" t="s">
        <v>1433</v>
      </c>
      <c r="H349" s="3" t="s">
        <v>1033</v>
      </c>
      <c r="I349" s="3" t="s">
        <v>1427</v>
      </c>
      <c r="J349" s="3" t="s">
        <v>49</v>
      </c>
      <c r="K349" s="3" t="s">
        <v>138</v>
      </c>
      <c r="L349" s="3" t="s">
        <v>1473</v>
      </c>
      <c r="O349" s="3" t="s">
        <v>1474</v>
      </c>
      <c r="P349" s="3" t="s">
        <v>1418</v>
      </c>
      <c r="R349" s="3" t="s">
        <v>1418</v>
      </c>
      <c r="U349" s="3" t="s">
        <v>1418</v>
      </c>
      <c r="Y349" s="3" t="s">
        <v>1418</v>
      </c>
      <c r="AP349" s="3">
        <v>1</v>
      </c>
    </row>
    <row r="350" spans="1:43" ht="14.25" customHeight="1" x14ac:dyDescent="0.2">
      <c r="A350" s="3">
        <v>215</v>
      </c>
      <c r="B350" s="3">
        <v>215</v>
      </c>
      <c r="C350" s="3" t="s">
        <v>1409</v>
      </c>
      <c r="D350" s="3" t="s">
        <v>44</v>
      </c>
      <c r="E350" s="3">
        <v>215</v>
      </c>
      <c r="F350" s="3" t="s">
        <v>1475</v>
      </c>
      <c r="G350" s="3" t="s">
        <v>467</v>
      </c>
      <c r="H350" s="3">
        <v>1413</v>
      </c>
      <c r="I350" s="3" t="s">
        <v>1427</v>
      </c>
      <c r="J350" s="3" t="s">
        <v>49</v>
      </c>
      <c r="K350" s="3" t="s">
        <v>66</v>
      </c>
      <c r="L350" s="3" t="s">
        <v>1476</v>
      </c>
      <c r="O350" s="3" t="s">
        <v>1477</v>
      </c>
      <c r="AP350" s="3">
        <v>1</v>
      </c>
    </row>
    <row r="351" spans="1:43" ht="14.25" customHeight="1" x14ac:dyDescent="0.2">
      <c r="A351" s="3">
        <v>225</v>
      </c>
      <c r="B351" s="3">
        <v>225</v>
      </c>
      <c r="C351" s="3" t="s">
        <v>1409</v>
      </c>
      <c r="D351" s="3" t="s">
        <v>44</v>
      </c>
      <c r="E351" s="3">
        <v>225</v>
      </c>
      <c r="F351" s="3" t="s">
        <v>1478</v>
      </c>
      <c r="G351" s="3" t="s">
        <v>1479</v>
      </c>
      <c r="H351" s="3" t="s">
        <v>1480</v>
      </c>
      <c r="I351" s="3" t="s">
        <v>167</v>
      </c>
      <c r="J351" s="3" t="s">
        <v>49</v>
      </c>
      <c r="K351" s="3" t="s">
        <v>66</v>
      </c>
      <c r="L351" s="3" t="s">
        <v>1481</v>
      </c>
      <c r="M351" s="3" t="s">
        <v>1482</v>
      </c>
      <c r="O351" s="3" t="s">
        <v>1443</v>
      </c>
      <c r="Q351" s="3">
        <v>24</v>
      </c>
      <c r="R351" s="3">
        <v>4</v>
      </c>
      <c r="Z351" s="3">
        <v>80</v>
      </c>
      <c r="AA351" s="3">
        <v>40</v>
      </c>
      <c r="AP351" s="3">
        <v>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de servicios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omarlana</dc:creator>
  <cp:lastModifiedBy>Fabiana Mabel Castel</cp:lastModifiedBy>
  <dcterms:created xsi:type="dcterms:W3CDTF">2016-05-01T16:36:51Z</dcterms:created>
  <dcterms:modified xsi:type="dcterms:W3CDTF">2017-06-22T12:16:15Z</dcterms:modified>
</cp:coreProperties>
</file>